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tabRatio="808" activeTab="0"/>
  </bookViews>
  <sheets>
    <sheet name="GR-Seite 7" sheetId="1" r:id="rId1"/>
    <sheet name="GR-Seite 1a" sheetId="2" r:id="rId2"/>
    <sheet name="GR-Seite 1b" sheetId="3" r:id="rId3"/>
    <sheet name="GR-Seite 2" sheetId="4" r:id="rId4"/>
    <sheet name="GR-Seite 3" sheetId="5" r:id="rId5"/>
    <sheet name="GR-Seite 4" sheetId="6" r:id="rId6"/>
    <sheet name="GR-Seite 5" sheetId="7" r:id="rId7"/>
    <sheet name="GR-Seite 6" sheetId="8" r:id="rId8"/>
  </sheets>
  <definedNames>
    <definedName name="_xlnm.Print_Area" localSheetId="3">'GR-Seite 2'!$A$1:$H$56</definedName>
    <definedName name="_xlnm.Print_Area" localSheetId="5">'GR-Seite 4'!$A$1:$J$38</definedName>
    <definedName name="_xlnm.Print_Area" localSheetId="6">'GR-Seite 5'!$A$1:$J$38</definedName>
    <definedName name="_xlnm.Print_Area" localSheetId="7">'GR-Seite 6'!$A$1:$L$26</definedName>
    <definedName name="_xlnm.Print_Area" localSheetId="0">'GR-Seite 7'!$A$1:$F$53</definedName>
  </definedNames>
  <calcPr fullCalcOnLoad="1" fullPrecision="0"/>
</workbook>
</file>

<file path=xl/sharedStrings.xml><?xml version="1.0" encoding="utf-8"?>
<sst xmlns="http://schemas.openxmlformats.org/spreadsheetml/2006/main" count="379" uniqueCount="169">
  <si>
    <r>
      <t xml:space="preserve">Personalkosten einschl. Berufsgenossen-schaft und Leitungskosten 
</t>
    </r>
    <r>
      <rPr>
        <b/>
        <sz val="10"/>
        <rFont val="Arial"/>
        <family val="0"/>
      </rPr>
      <t xml:space="preserve">West *)
</t>
    </r>
    <r>
      <rPr>
        <sz val="10"/>
        <rFont val="Arial"/>
        <family val="0"/>
      </rPr>
      <t xml:space="preserve"> in EURO</t>
    </r>
  </si>
  <si>
    <r>
      <t xml:space="preserve">Personalkosten einschl. Berufsgenossen-schaft und Leitungskosten 
</t>
    </r>
    <r>
      <rPr>
        <b/>
        <sz val="10"/>
        <rFont val="Arial"/>
        <family val="0"/>
      </rPr>
      <t xml:space="preserve">Ost *)
</t>
    </r>
    <r>
      <rPr>
        <sz val="10"/>
        <rFont val="Arial"/>
        <family val="0"/>
      </rPr>
      <t xml:space="preserve"> in EURO</t>
    </r>
  </si>
  <si>
    <t>Sp. 1</t>
  </si>
  <si>
    <t>Sp. 2</t>
  </si>
  <si>
    <t>Sp. 3</t>
  </si>
  <si>
    <t>Sp. 4</t>
  </si>
  <si>
    <t xml:space="preserve">b) kindbezogene Zuschläge </t>
  </si>
  <si>
    <t xml:space="preserve"> - für Kinder, die in ungünstigen wirtschaftlichen</t>
  </si>
  <si>
    <t xml:space="preserve">   Verhältnissen und in Wohngebieten mit sozial</t>
  </si>
  <si>
    <t xml:space="preserve"> - für Kinder nichtdeutscher Herkunftssprache</t>
  </si>
  <si>
    <t>festgesetzte Kosten</t>
  </si>
  <si>
    <t>nach
Kostenfaktoren</t>
  </si>
  <si>
    <t>nach 
Kostengruppen</t>
  </si>
  <si>
    <t>B Kosten für Reinigung</t>
  </si>
  <si>
    <t>in EURO</t>
  </si>
  <si>
    <t xml:space="preserve">   einschl. Haus- u. Gartenpflege</t>
  </si>
  <si>
    <t xml:space="preserve">a) Reinigungskräfte und Hausmeister (anteilig) </t>
  </si>
  <si>
    <t xml:space="preserve">    incl. BG - eigenes Personal/Fremdreinigung -</t>
  </si>
  <si>
    <t>b) Gartenpflege</t>
  </si>
  <si>
    <t>Summe: Kostengruppe B</t>
  </si>
  <si>
    <t>C Verpflegungskosten</t>
  </si>
  <si>
    <t>a) Materialkosten/Lebensmittel</t>
  </si>
  <si>
    <r>
      <t xml:space="preserve">    lt. KTKBG 283,39 </t>
    </r>
    <r>
      <rPr>
        <b/>
        <sz val="10"/>
        <rFont val="Arial"/>
        <family val="0"/>
      </rPr>
      <t>€</t>
    </r>
    <r>
      <rPr>
        <sz val="10"/>
        <rFont val="Arial"/>
        <family val="0"/>
      </rPr>
      <t xml:space="preserve"> durchschntl. Jahreskosten/Platz</t>
    </r>
  </si>
  <si>
    <t>b) Herstellung der Verpflegung (Köchin)</t>
  </si>
  <si>
    <t>Summe: Kostengruppe C</t>
  </si>
  <si>
    <t>D Sonstige lfd. Betriebskosten der Einrichtung</t>
  </si>
  <si>
    <t>a) Bewirtschaftungskosten</t>
  </si>
  <si>
    <t xml:space="preserve"> - öffentl. Abgaben</t>
  </si>
  <si>
    <t xml:space="preserve"> - Gebäudeversicherung</t>
  </si>
  <si>
    <t xml:space="preserve"> - Beschaffung kurzlebiger Wirtschaftsgüter</t>
  </si>
  <si>
    <t xml:space="preserve"> - medizinischer Bedarf</t>
  </si>
  <si>
    <t xml:space="preserve"> - Wirtschaftsbedarf - kultureller Sachaufwand -</t>
  </si>
  <si>
    <t>b) Verwaltungskosten</t>
  </si>
  <si>
    <t xml:space="preserve">c) Kosten für Spiel- u. Beschäftigungsmaterial </t>
  </si>
  <si>
    <t>d) laufende Unterhaltung/Ausstattung und Inventar</t>
  </si>
  <si>
    <t xml:space="preserve"> - Instandhaltung beweglicher Anlagegüter und Ausstattung</t>
  </si>
  <si>
    <t xml:space="preserve">   /Schönheitsreparaturen</t>
  </si>
  <si>
    <t>e) Kosten Arbeitsmedizin</t>
  </si>
  <si>
    <t xml:space="preserve">Summe: Kostengruppe D </t>
  </si>
  <si>
    <t>nach
Kostengruppen</t>
  </si>
  <si>
    <t>E Gebäude- und Grundstückskosten/</t>
  </si>
  <si>
    <t xml:space="preserve">    Außenanlagen einschl. Spielgeräte </t>
  </si>
  <si>
    <t>Raumkosten bei</t>
  </si>
  <si>
    <t>Einrichtungen mit Mietkosten</t>
  </si>
  <si>
    <t>Einrichtungen im Vermögen der Träger</t>
  </si>
  <si>
    <t>Einrichtungen mit Nutzungsverträgen</t>
  </si>
  <si>
    <t>für</t>
  </si>
  <si>
    <t>Miete oder</t>
  </si>
  <si>
    <t>Erhaltungsaufwand: Unterhaltung an Dach und Fach einschl.</t>
  </si>
  <si>
    <t>Instandhaltung Außengelände/Spielgeräte</t>
  </si>
  <si>
    <t>F Zentrale Verwaltungskosten</t>
  </si>
  <si>
    <t>a) Verwaltungskosten: (Personal- und</t>
  </si>
  <si>
    <t xml:space="preserve">    Haushaltsangelegenheiten)</t>
  </si>
  <si>
    <t xml:space="preserve">    incl. der Kosten für die arbeitsmedizinische Betreuung</t>
  </si>
  <si>
    <t xml:space="preserve">b) Qualitätsmanagement </t>
  </si>
  <si>
    <t xml:space="preserve"> - Kita-Beratung/Fachberatung</t>
  </si>
  <si>
    <t xml:space="preserve"> - Fort- und Weiterbildung</t>
  </si>
  <si>
    <t>West</t>
  </si>
  <si>
    <t>Ost</t>
  </si>
  <si>
    <t xml:space="preserve"> - für Integration: </t>
  </si>
  <si>
    <t xml:space="preserve">   benachteiligenden Bedingungen leben</t>
  </si>
  <si>
    <t xml:space="preserve">    </t>
  </si>
  <si>
    <t xml:space="preserve"> </t>
  </si>
  <si>
    <t xml:space="preserve"> - Integration nach § 5 (1) KitaPersVO</t>
  </si>
  <si>
    <t xml:space="preserve"> - Integration nach § 5 (2) KitaPersVO</t>
  </si>
  <si>
    <r>
      <t xml:space="preserve">Personal-stellen-anteile nach Erzieher-schlüssel </t>
    </r>
    <r>
      <rPr>
        <b/>
        <sz val="10"/>
        <rFont val="Arial"/>
        <family val="0"/>
      </rPr>
      <t>West</t>
    </r>
  </si>
  <si>
    <r>
      <t>Personal-stellen-anteile nach Erzieher-Schlüssel</t>
    </r>
    <r>
      <rPr>
        <b/>
        <sz val="10"/>
        <rFont val="Arial"/>
        <family val="0"/>
      </rPr>
      <t xml:space="preserve"> Ost</t>
    </r>
  </si>
  <si>
    <t xml:space="preserve">Stand: </t>
  </si>
  <si>
    <t>Klassenstufe 1</t>
  </si>
  <si>
    <t>Klassenstufe 2</t>
  </si>
  <si>
    <t>Klassenstufe 3</t>
  </si>
  <si>
    <t>Klassenstufe 4</t>
  </si>
  <si>
    <t>Klassenstufe 5</t>
  </si>
  <si>
    <t>Klassenstufe 6</t>
  </si>
  <si>
    <t>Ferienzeit 7:30-13:30</t>
  </si>
  <si>
    <t xml:space="preserve">   a) Integration nach § 5 (1) KitaPersVO</t>
  </si>
  <si>
    <t xml:space="preserve">   b) Integration nach § 5 (2) KitaPersVO</t>
  </si>
  <si>
    <t>b) Kindbezogene Zuschläge Hort</t>
  </si>
  <si>
    <t>c) Platzbezogen VHG</t>
  </si>
  <si>
    <t>Grundschule **)</t>
  </si>
  <si>
    <t>Grundschule</t>
  </si>
  <si>
    <t>23,62</t>
  </si>
  <si>
    <t xml:space="preserve">für betreute Kinder </t>
  </si>
  <si>
    <t xml:space="preserve">A Personalkosten </t>
  </si>
  <si>
    <t>A</t>
  </si>
  <si>
    <t>a) Personalkosten</t>
  </si>
  <si>
    <t xml:space="preserve">   Verhältnissen etc.</t>
  </si>
  <si>
    <t>B</t>
  </si>
  <si>
    <t>Kosten für Reinigung</t>
  </si>
  <si>
    <t>C</t>
  </si>
  <si>
    <t>Verpflegungskosten</t>
  </si>
  <si>
    <t>D</t>
  </si>
  <si>
    <t>Sonstige lfd. Betriebskosten der Einrichtung</t>
  </si>
  <si>
    <t>Kind</t>
  </si>
  <si>
    <t>integr. Kind</t>
  </si>
  <si>
    <t>E</t>
  </si>
  <si>
    <t>Gebäude- und Grundstückskosten</t>
  </si>
  <si>
    <t>Zentrale Verwaltungskosten</t>
  </si>
  <si>
    <t>F</t>
  </si>
  <si>
    <t>d) lfd. Unterhaltung/Ausstattung und Inventar</t>
  </si>
  <si>
    <t>Ferienzeit</t>
  </si>
  <si>
    <t xml:space="preserve">b) ohne kindbezogene Zuschläge </t>
  </si>
  <si>
    <t>Kst. 1</t>
  </si>
  <si>
    <t>Kst. 2</t>
  </si>
  <si>
    <t>Kst. 3</t>
  </si>
  <si>
    <t>Kst. 4</t>
  </si>
  <si>
    <t>Kst. 5</t>
  </si>
  <si>
    <t>Kst. 6</t>
  </si>
  <si>
    <t>***)</t>
  </si>
  <si>
    <t>Unterrichtszeit</t>
  </si>
  <si>
    <t>6:00-7:30</t>
  </si>
  <si>
    <t>6:00-13:30</t>
  </si>
  <si>
    <t>13:30-16:00</t>
  </si>
  <si>
    <t>7:30-16:00</t>
  </si>
  <si>
    <t>6:00-7:30+13:30-16:00</t>
  </si>
  <si>
    <t>6:00-16:00</t>
  </si>
  <si>
    <t>13:30-18:00</t>
  </si>
  <si>
    <t>7:30-18:00</t>
  </si>
  <si>
    <t>6:00-18:00</t>
  </si>
  <si>
    <t>a) Platzbezogen Hort ***)</t>
  </si>
  <si>
    <t>Summe: Kostengruppe F-Hort</t>
  </si>
  <si>
    <t>Summe: Kostengruppe F-VHG (pauschal)</t>
  </si>
  <si>
    <t>Hort 1 (früh, ganzjährig)</t>
  </si>
  <si>
    <t>Hort 2 (nachmittags, ganzjährig)</t>
  </si>
  <si>
    <t>Hort 3 (nachmittags und früh, ganzjährig)</t>
  </si>
  <si>
    <t>Hort 4 (nachmittags und spät, ganzjährig)</t>
  </si>
  <si>
    <t>Hort 5 (früh, nachmittags,spät, ganzjährig)</t>
  </si>
  <si>
    <t>Hort 5 (früh, nachmittags, spät, ganzjährig)</t>
  </si>
  <si>
    <t>d) VHG Ferienzeit</t>
  </si>
  <si>
    <r>
      <t>Gesamtkosten pro Platz/Jahr im Hort</t>
    </r>
    <r>
      <rPr>
        <b/>
        <sz val="11"/>
        <rFont val="Arial"/>
        <family val="2"/>
      </rPr>
      <t xml:space="preserve"> in € nach Kostengruppen für Träger in eigenen Räumen bzw. übertragenem Gebäudemanagement</t>
    </r>
  </si>
  <si>
    <r>
      <t>Gesamtkosten pro Platz/Jahr im Hort</t>
    </r>
    <r>
      <rPr>
        <b/>
        <sz val="11"/>
        <rFont val="Arial"/>
        <family val="2"/>
      </rPr>
      <t xml:space="preserve"> in € nach Kostengruppen für Träger in Räumen der Schule</t>
    </r>
  </si>
  <si>
    <r>
      <t>Gesamtkosten pro Platz/Jahr in der VHG</t>
    </r>
    <r>
      <rPr>
        <b/>
        <sz val="11"/>
        <rFont val="Arial"/>
        <family val="2"/>
      </rPr>
      <t xml:space="preserve"> in € nach Kostengruppen für Träger in Räumen der Schule</t>
    </r>
  </si>
  <si>
    <t>Betreuung (ohne VHG) im Hort 3, 4, 5</t>
  </si>
  <si>
    <t>Betreuung (ohne VHG) im Hort 1, 2</t>
  </si>
  <si>
    <t>Hort 1 (3 von 12 der Summe - nur Ferien)</t>
  </si>
  <si>
    <t>Zuschlag für betreute integrierte Kinder mit Behinderung</t>
  </si>
  <si>
    <t>52,48</t>
  </si>
  <si>
    <t>pro Platz Hort</t>
  </si>
  <si>
    <t>* Spiel- und Beschäftigungsmaterial und Arbeitsmedizin im Anteil von 9 von 12 bzw. 3 von 12</t>
  </si>
  <si>
    <t>pro Platz VHG*</t>
  </si>
  <si>
    <t>pro Platz VHG-Ferienzeit*</t>
  </si>
  <si>
    <t>in eigenen Räumen bzw. mit</t>
  </si>
  <si>
    <t xml:space="preserve">übertragenem Gebäudemanagement </t>
  </si>
  <si>
    <t>Hort 1</t>
  </si>
  <si>
    <t>Hort 2</t>
  </si>
  <si>
    <t>Hort 3</t>
  </si>
  <si>
    <t>Hort 4</t>
  </si>
  <si>
    <t>Hort 5</t>
  </si>
  <si>
    <t>in Räumen der Schule</t>
  </si>
  <si>
    <t>Zuschläge (nur bei Hort)</t>
  </si>
  <si>
    <t>Integration nach § 5 (1) KitaPersVO</t>
  </si>
  <si>
    <t>Integration nach § 5 (2) KitaPersVO</t>
  </si>
  <si>
    <t>Kinder in ungünstigen wirtsch.</t>
  </si>
  <si>
    <t>Verhältn. und Wohngeb. mit</t>
  </si>
  <si>
    <t>sozial benacht. Bedingungen</t>
  </si>
  <si>
    <t>Kinder nichtdeutscher Herkunftsspr.</t>
  </si>
  <si>
    <t>VHG</t>
  </si>
  <si>
    <t>Zuschlag VHG</t>
  </si>
  <si>
    <t>Integration*</t>
  </si>
  <si>
    <t>nur Ferienzeit</t>
  </si>
  <si>
    <t>Zuschlag Ferienzeit</t>
  </si>
  <si>
    <t>Gesamtkosten pro Platz jährlich / monatlich</t>
  </si>
  <si>
    <t>pro Jahr in Euro</t>
  </si>
  <si>
    <t>pro Monat in Euro</t>
  </si>
  <si>
    <t>pro Jahr  in Euro</t>
  </si>
  <si>
    <t xml:space="preserve"> - Wasser, - Energie, - Heizung</t>
  </si>
  <si>
    <t xml:space="preserve"> - Wäsche,  - Verbrauchsmittel</t>
  </si>
  <si>
    <r>
      <t xml:space="preserve">Der Integrationszuschlag gilt nur für Kinder, die sich </t>
    </r>
    <r>
      <rPr>
        <b/>
        <sz val="10"/>
        <rFont val="Arial"/>
        <family val="2"/>
      </rPr>
      <t>nicht</t>
    </r>
    <r>
      <rPr>
        <sz val="10"/>
        <rFont val="Arial"/>
        <family val="0"/>
      </rPr>
      <t xml:space="preserve"> in der ergänzenden Betreuung (Hort 1-5) befinden.</t>
    </r>
  </si>
  <si>
    <t xml:space="preserve">* Für ein Integrationskind ist der Zuschlag zu addieren </t>
  </si>
</sst>
</file>

<file path=xl/styles.xml><?xml version="1.0" encoding="utf-8"?>
<styleSheet xmlns="http://schemas.openxmlformats.org/spreadsheetml/2006/main">
  <numFmts count="2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0.0000"/>
    <numFmt numFmtId="174" formatCode="0.0"/>
    <numFmt numFmtId="175" formatCode="0.000"/>
    <numFmt numFmtId="176" formatCode="_-* #,##0.0\ _€_-;\-* #,##0.0\ _€_-;_-* &quot;-&quot;??\ _€_-;_-@_-"/>
    <numFmt numFmtId="177" formatCode="_-* #,##0\ _€_-;\-* #,##0\ _€_-;_-* &quot;-&quot;??\ _€_-;_-@_-"/>
    <numFmt numFmtId="178" formatCode="0.000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1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" fontId="0" fillId="0" borderId="1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Continuous" vertic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2" xfId="0" applyNumberFormat="1" applyBorder="1" applyAlignment="1">
      <alignment horizontal="centerContinuous"/>
    </xf>
    <xf numFmtId="4" fontId="0" fillId="0" borderId="3" xfId="0" applyNumberFormat="1" applyBorder="1" applyAlignment="1">
      <alignment horizontal="centerContinuous"/>
    </xf>
    <xf numFmtId="4" fontId="0" fillId="0" borderId="4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Continuous" vertical="center" wrapText="1"/>
    </xf>
    <xf numFmtId="0" fontId="9" fillId="0" borderId="0" xfId="0" applyFont="1" applyAlignment="1">
      <alignment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4" fillId="0" borderId="0" xfId="0" applyFont="1" applyAlignment="1">
      <alignment/>
    </xf>
    <xf numFmtId="4" fontId="0" fillId="0" borderId="8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Continuous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/>
    </xf>
    <xf numFmtId="4" fontId="10" fillId="0" borderId="12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3" fontId="0" fillId="0" borderId="8" xfId="0" applyNumberForma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6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0" fillId="0" borderId="17" xfId="0" applyNumberFormat="1" applyBorder="1" applyAlignment="1">
      <alignment/>
    </xf>
    <xf numFmtId="0" fontId="9" fillId="0" borderId="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8" xfId="0" applyNumberFormat="1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10" fillId="0" borderId="19" xfId="0" applyNumberFormat="1" applyFont="1" applyBorder="1" applyAlignment="1">
      <alignment horizontal="center"/>
    </xf>
    <xf numFmtId="4" fontId="10" fillId="0" borderId="20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21" xfId="0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 horizontal="right"/>
    </xf>
    <xf numFmtId="4" fontId="0" fillId="0" borderId="10" xfId="0" applyNumberFormat="1" applyBorder="1" applyAlignment="1">
      <alignment horizontal="center" vertical="center" wrapText="1"/>
    </xf>
    <xf numFmtId="0" fontId="0" fillId="0" borderId="24" xfId="0" applyBorder="1" applyAlignment="1">
      <alignment/>
    </xf>
    <xf numFmtId="4" fontId="0" fillId="0" borderId="12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4" fontId="8" fillId="0" borderId="22" xfId="0" applyNumberFormat="1" applyFont="1" applyBorder="1" applyAlignment="1">
      <alignment/>
    </xf>
    <xf numFmtId="4" fontId="8" fillId="0" borderId="23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8" xfId="0" applyNumberFormat="1" applyFont="1" applyBorder="1" applyAlignment="1">
      <alignment horizontal="right"/>
    </xf>
    <xf numFmtId="0" fontId="8" fillId="0" borderId="18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Font="1" applyBorder="1" applyAlignment="1">
      <alignment/>
    </xf>
    <xf numFmtId="0" fontId="0" fillId="0" borderId="1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2" borderId="28" xfId="0" applyNumberFormat="1" applyFont="1" applyFill="1" applyBorder="1" applyAlignment="1">
      <alignment horizontal="right"/>
    </xf>
    <xf numFmtId="4" fontId="1" fillId="2" borderId="28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1" fillId="2" borderId="18" xfId="0" applyNumberFormat="1" applyFont="1" applyFill="1" applyBorder="1" applyAlignment="1">
      <alignment/>
    </xf>
    <xf numFmtId="4" fontId="1" fillId="0" borderId="26" xfId="0" applyNumberFormat="1" applyFont="1" applyBorder="1" applyAlignment="1">
      <alignment/>
    </xf>
    <xf numFmtId="4" fontId="0" fillId="0" borderId="29" xfId="0" applyNumberFormat="1" applyBorder="1" applyAlignment="1">
      <alignment/>
    </xf>
    <xf numFmtId="4" fontId="1" fillId="0" borderId="3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31" xfId="0" applyBorder="1" applyAlignment="1">
      <alignment/>
    </xf>
    <xf numFmtId="0" fontId="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2" fontId="0" fillId="0" borderId="1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0" fontId="0" fillId="0" borderId="0" xfId="0" applyFill="1" applyBorder="1" applyAlignment="1">
      <alignment/>
    </xf>
    <xf numFmtId="4" fontId="1" fillId="0" borderId="28" xfId="0" applyNumberFormat="1" applyFont="1" applyFill="1" applyBorder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 wrapText="1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1" fillId="0" borderId="34" xfId="0" applyFont="1" applyBorder="1" applyAlignment="1">
      <alignment horizontal="center" wrapText="1"/>
    </xf>
    <xf numFmtId="4" fontId="0" fillId="0" borderId="35" xfId="0" applyNumberForma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Border="1" applyAlignment="1">
      <alignment/>
    </xf>
    <xf numFmtId="0" fontId="0" fillId="0" borderId="32" xfId="0" applyBorder="1" applyAlignment="1">
      <alignment horizontal="right"/>
    </xf>
    <xf numFmtId="0" fontId="9" fillId="0" borderId="24" xfId="0" applyFont="1" applyBorder="1" applyAlignment="1">
      <alignment/>
    </xf>
    <xf numFmtId="0" fontId="0" fillId="0" borderId="24" xfId="0" applyBorder="1" applyAlignment="1">
      <alignment horizontal="right"/>
    </xf>
    <xf numFmtId="0" fontId="5" fillId="0" borderId="24" xfId="0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1" fillId="0" borderId="37" xfId="0" applyFont="1" applyBorder="1" applyAlignment="1">
      <alignment/>
    </xf>
    <xf numFmtId="4" fontId="5" fillId="0" borderId="12" xfId="0" applyNumberFormat="1" applyFont="1" applyBorder="1" applyAlignment="1">
      <alignment/>
    </xf>
    <xf numFmtId="0" fontId="11" fillId="0" borderId="34" xfId="0" applyFont="1" applyBorder="1" applyAlignment="1">
      <alignment horizontal="center"/>
    </xf>
    <xf numFmtId="0" fontId="5" fillId="0" borderId="32" xfId="0" applyFont="1" applyBorder="1" applyAlignment="1">
      <alignment/>
    </xf>
    <xf numFmtId="2" fontId="5" fillId="0" borderId="31" xfId="0" applyNumberFormat="1" applyFont="1" applyBorder="1" applyAlignment="1">
      <alignment/>
    </xf>
    <xf numFmtId="2" fontId="0" fillId="0" borderId="36" xfId="0" applyNumberFormat="1" applyBorder="1" applyAlignment="1">
      <alignment/>
    </xf>
    <xf numFmtId="0" fontId="0" fillId="0" borderId="31" xfId="0" applyFill="1" applyBorder="1" applyAlignment="1">
      <alignment/>
    </xf>
    <xf numFmtId="0" fontId="3" fillId="0" borderId="0" xfId="0" applyFont="1" applyAlignment="1">
      <alignment horizontal="left"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34" xfId="0" applyBorder="1" applyAlignment="1">
      <alignment horizont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8" xfId="0" applyBorder="1" applyAlignment="1">
      <alignment/>
    </xf>
    <xf numFmtId="0" fontId="1" fillId="0" borderId="40" xfId="0" applyFont="1" applyBorder="1" applyAlignment="1">
      <alignment/>
    </xf>
    <xf numFmtId="0" fontId="0" fillId="0" borderId="4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16" xfId="0" applyFill="1" applyBorder="1" applyAlignment="1">
      <alignment/>
    </xf>
    <xf numFmtId="0" fontId="1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16" xfId="0" applyFont="1" applyBorder="1" applyAlignment="1">
      <alignment/>
    </xf>
    <xf numFmtId="4" fontId="0" fillId="0" borderId="10" xfId="0" applyNumberFormat="1" applyFont="1" applyBorder="1" applyAlignment="1">
      <alignment/>
    </xf>
    <xf numFmtId="14" fontId="2" fillId="0" borderId="0" xfId="0" applyNumberFormat="1" applyFont="1" applyAlignment="1">
      <alignment horizontal="left"/>
    </xf>
    <xf numFmtId="4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34" xfId="18" applyNumberFormat="1" applyFont="1" applyBorder="1" applyAlignment="1">
      <alignment horizontal="right"/>
    </xf>
    <xf numFmtId="4" fontId="0" fillId="0" borderId="34" xfId="0" applyNumberFormat="1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4" fontId="0" fillId="0" borderId="35" xfId="18" applyNumberFormat="1" applyFont="1" applyBorder="1" applyAlignment="1">
      <alignment horizontal="right"/>
    </xf>
    <xf numFmtId="4" fontId="0" fillId="0" borderId="35" xfId="0" applyNumberFormat="1" applyFont="1" applyBorder="1" applyAlignment="1">
      <alignment horizontal="right"/>
    </xf>
    <xf numFmtId="4" fontId="0" fillId="0" borderId="10" xfId="18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2" xfId="18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4" fontId="0" fillId="0" borderId="43" xfId="0" applyNumberFormat="1" applyBorder="1" applyAlignment="1">
      <alignment horizontal="right"/>
    </xf>
    <xf numFmtId="4" fontId="0" fillId="0" borderId="35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1" fillId="0" borderId="44" xfId="0" applyFont="1" applyBorder="1" applyAlignment="1">
      <alignment horizontal="center"/>
    </xf>
    <xf numFmtId="4" fontId="0" fillId="0" borderId="44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4" fontId="0" fillId="0" borderId="24" xfId="0" applyNumberForma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1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3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</cellXfs>
  <cellStyles count="9">
    <cellStyle name="Normal" xfId="0"/>
    <cellStyle name="Followed Hyperlink" xfId="15"/>
    <cellStyle name="Comma" xfId="16"/>
    <cellStyle name="Comma [0]" xfId="17"/>
    <cellStyle name="Dezimal_Kostenblatt GR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85725</xdr:rowOff>
    </xdr:from>
    <xdr:to>
      <xdr:col>8</xdr:col>
      <xdr:colOff>0</xdr:colOff>
      <xdr:row>39</xdr:row>
      <xdr:rowOff>190500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5619750"/>
          <a:ext cx="645795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*)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Die Personalkosten wurden berechnet auf der Basis der Berechnung von LJA III C vom 25.3.2004:
"Kostenblatt pro Platz/Jahr Anteil Personalkosten gem. Kita-/EKT-RV"
a) Basis der Berechnung war ein dort hinterlegter Jahresdurchschnittssatz (inkl. 2% Steigerungsquote und Berufs-genossenschaft)  von 40.489 € (West), bzw. 38.769 € (Ost). Dazu addiert sich pro Platz ein Leitungszuschlag von 
327 €, unabhängig vom gebuchten Modul.
b) Dieser Jahresdurchschnittssatz wurde mit dem jeweiligen Personalstellenanteilen (laut Erzieherschlüssel in Spalte 1 und Spalte 2) multipliziert und ergibt im Ergebnis die Personalkosten pro Platz (Spalte 3 und 4). 
c) Für die Integration a) wurde der ursprüngliche Ansatz wg. der veränderten Betreuungszeiten halbiert (50%).
d) Die Zuschläge für Kinder in ungünstigen wirtsch. Verhältnissen und für Kinder ndH wurden 1:1 übernommen. 
**)
Die Berechnung für Horte der Grundschulen basiert auf einer Gruppenfrequenz von 22 Kindern.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28</xdr:row>
      <xdr:rowOff>95250</xdr:rowOff>
    </xdr:from>
    <xdr:to>
      <xdr:col>7</xdr:col>
      <xdr:colOff>1162050</xdr:colOff>
      <xdr:row>35</xdr:row>
      <xdr:rowOff>152400</xdr:rowOff>
    </xdr:to>
    <xdr:sp>
      <xdr:nvSpPr>
        <xdr:cNvPr id="1" name="Text 2"/>
        <xdr:cNvSpPr txBox="1">
          <a:spLocks noChangeArrowheads="1"/>
        </xdr:cNvSpPr>
      </xdr:nvSpPr>
      <xdr:spPr>
        <a:xfrm>
          <a:off x="47625" y="6381750"/>
          <a:ext cx="615315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*)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Die Personalkosten wurden berechnet auf der Basis der Berechnung von LJA III C vom 25.3.2004:
"Kostenblatt pro Platz/Jahr Anteil Personalkosten gem. Kita-/EKT-RV"
a) Basis der Berechnung war ein dort hinterlegter Jahresdurchschnittssatz (inkl. 2% Steigerungsquote und Berufs-genossenschaft)  von 40.489 € (West), bzw. 38.769 € (Ost).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25">
      <selection activeCell="C43" sqref="C43"/>
    </sheetView>
  </sheetViews>
  <sheetFormatPr defaultColWidth="11.421875" defaultRowHeight="12.75"/>
  <cols>
    <col min="2" max="2" width="24.421875" style="0" customWidth="1"/>
    <col min="3" max="3" width="10.57421875" style="0" customWidth="1"/>
    <col min="4" max="4" width="10.140625" style="0" customWidth="1"/>
    <col min="5" max="5" width="9.8515625" style="0" customWidth="1"/>
    <col min="6" max="6" width="10.140625" style="0" customWidth="1"/>
  </cols>
  <sheetData>
    <row r="1" spans="1:6" ht="15.75">
      <c r="A1" s="174" t="s">
        <v>161</v>
      </c>
      <c r="B1" s="175"/>
      <c r="C1" s="175"/>
      <c r="D1" s="175"/>
      <c r="E1" s="175"/>
      <c r="F1" s="175"/>
    </row>
    <row r="3" spans="1:6" ht="12.75">
      <c r="A3" s="133" t="s">
        <v>67</v>
      </c>
      <c r="B3" s="148">
        <f>'GR-Seite 1a'!B1</f>
        <v>38323</v>
      </c>
      <c r="C3" s="176" t="s">
        <v>80</v>
      </c>
      <c r="D3" s="177"/>
      <c r="E3" s="177"/>
      <c r="F3" s="177"/>
    </row>
    <row r="4" spans="3:6" ht="12.75">
      <c r="C4" s="173" t="s">
        <v>57</v>
      </c>
      <c r="D4" s="173"/>
      <c r="E4" s="173" t="s">
        <v>58</v>
      </c>
      <c r="F4" s="173"/>
    </row>
    <row r="5" spans="3:6" ht="25.5">
      <c r="C5" s="136" t="s">
        <v>162</v>
      </c>
      <c r="D5" s="136" t="s">
        <v>163</v>
      </c>
      <c r="E5" s="136" t="s">
        <v>164</v>
      </c>
      <c r="F5" s="136" t="s">
        <v>163</v>
      </c>
    </row>
    <row r="6" spans="1:6" ht="12.75">
      <c r="A6" s="94" t="s">
        <v>141</v>
      </c>
      <c r="B6" s="94"/>
      <c r="C6" s="118"/>
      <c r="D6" s="118"/>
      <c r="E6" s="118"/>
      <c r="F6" s="118"/>
    </row>
    <row r="7" spans="1:6" ht="12.75">
      <c r="A7" s="94" t="s">
        <v>142</v>
      </c>
      <c r="B7" s="94"/>
      <c r="C7" s="30"/>
      <c r="D7" s="30"/>
      <c r="E7" s="30"/>
      <c r="F7" s="30"/>
    </row>
    <row r="8" spans="1:6" ht="5.25" customHeight="1">
      <c r="A8" s="94"/>
      <c r="B8" s="94"/>
      <c r="C8" s="117"/>
      <c r="D8" s="117"/>
      <c r="E8" s="117"/>
      <c r="F8" s="117"/>
    </row>
    <row r="9" spans="1:6" ht="12.75">
      <c r="A9" s="137" t="s">
        <v>143</v>
      </c>
      <c r="B9" s="138"/>
      <c r="C9" s="151">
        <f>'GR-Seite 4'!F4+'GR-Seite 4'!F23+'GR-Seite 4'!F26+'GR-Seite 4'!F29+'GR-Seite 4'!F30+'GR-Seite 4'!F31+'GR-Seite 4'!F33+'GR-Seite 4'!F34+'GR-Seite 4'!F36+'GR-Seite 4'!F38</f>
        <v>2874.28</v>
      </c>
      <c r="D9" s="152">
        <f>C9/12</f>
        <v>239.52</v>
      </c>
      <c r="E9" s="151">
        <f>'GR-Seite 4'!F5+'GR-Seite 4'!F23+'GR-Seite 4'!F26+'GR-Seite 4'!F29+'GR-Seite 4'!F30+'GR-Seite 4'!F31+'GR-Seite 4'!F33+'GR-Seite 4'!F34+'GR-Seite 4'!F36+'GR-Seite 4'!F38</f>
        <v>2825.56</v>
      </c>
      <c r="F9" s="152">
        <f>E9/12</f>
        <v>235.46</v>
      </c>
    </row>
    <row r="10" spans="1:6" ht="12.75">
      <c r="A10" s="137" t="s">
        <v>144</v>
      </c>
      <c r="B10" s="138"/>
      <c r="C10" s="151">
        <f>'GR-Seite 4'!G4+'GR-Seite 4'!G23+'GR-Seite 4'!G26+'GR-Seite 4'!G29+'GR-Seite 4'!G30+'GR-Seite 4'!G31+'GR-Seite 4'!G33+'GR-Seite 4'!G34+'GR-Seite 4'!G36+'GR-Seite 4'!G38</f>
        <v>3646.33</v>
      </c>
      <c r="D10" s="152">
        <f>C10/12</f>
        <v>303.86</v>
      </c>
      <c r="E10" s="151">
        <f>'GR-Seite 4'!G5+'GR-Seite 4'!G23+'GR-Seite 4'!G26+'GR-Seite 4'!G29+'GR-Seite 4'!G30+'GR-Seite 4'!G31+'GR-Seite 4'!G33+'GR-Seite 4'!G34+'GR-Seite 4'!G36+'GR-Seite 4'!G38</f>
        <v>3577.93</v>
      </c>
      <c r="F10" s="152">
        <f>E10/12</f>
        <v>298.16</v>
      </c>
    </row>
    <row r="11" spans="1:6" ht="12.75">
      <c r="A11" s="137" t="s">
        <v>145</v>
      </c>
      <c r="B11" s="138"/>
      <c r="C11" s="151">
        <f>'GR-Seite 4'!H4+'GR-Seite 4'!H24+'GR-Seite 4'!H26+'GR-Seite 4'!H29+'GR-Seite 4'!H30+'GR-Seite 4'!H31+'GR-Seite 4'!H33+'GR-Seite 4'!H34+'GR-Seite 4'!H36+'GR-Seite 4'!H38</f>
        <v>4248.3</v>
      </c>
      <c r="D11" s="152">
        <f>C11/12</f>
        <v>354.03</v>
      </c>
      <c r="E11" s="151">
        <f>'GR-Seite 4'!H5+'GR-Seite 4'!H24+'GR-Seite 4'!H26+'GR-Seite 4'!H29+'GR-Seite 4'!H30+'GR-Seite 4'!H31+'GR-Seite 4'!H33+'GR-Seite 4'!H34+'GR-Seite 4'!H36+'GR-Seite 4'!H38</f>
        <v>4151.39</v>
      </c>
      <c r="F11" s="152">
        <f>E11/12</f>
        <v>345.95</v>
      </c>
    </row>
    <row r="12" spans="1:6" ht="12.75">
      <c r="A12" s="137" t="s">
        <v>146</v>
      </c>
      <c r="B12" s="138"/>
      <c r="C12" s="151">
        <f>'GR-Seite 4'!I4+'GR-Seite 4'!I24+'GR-Seite 4'!I26+'GR-Seite 4'!I29+'GR-Seite 4'!I30+'GR-Seite 4'!I31+'GR-Seite 4'!I33+'GR-Seite 4'!I34+'GR-Seite 4'!I36+'GR-Seite 4'!I38</f>
        <v>4393.66</v>
      </c>
      <c r="D12" s="152">
        <f>C12/12</f>
        <v>366.14</v>
      </c>
      <c r="E12" s="151">
        <f>'GR-Seite 4'!I5+'GR-Seite 4'!I24+'GR-Seite 4'!I26+'GR-Seite 4'!I29+'GR-Seite 4'!I30+'GR-Seite 4'!I31+'GR-Seite 4'!I33+'GR-Seite 4'!I34+'GR-Seite 4'!I36+'GR-Seite 4'!I38</f>
        <v>4285.92</v>
      </c>
      <c r="F12" s="152">
        <f>E12/12</f>
        <v>357.16</v>
      </c>
    </row>
    <row r="13" spans="1:6" ht="12.75">
      <c r="A13" s="137" t="s">
        <v>147</v>
      </c>
      <c r="B13" s="138"/>
      <c r="C13" s="151">
        <f>'GR-Seite 4'!J4+'GR-Seite 4'!J24+'GR-Seite 4'!J26+'GR-Seite 4'!J29+'GR-Seite 4'!J30+'GR-Seite 4'!J31+'GR-Seite 4'!J33+'GR-Seite 4'!J34+'GR-Seite 4'!J36+'GR-Seite 4'!J38</f>
        <v>4827.7</v>
      </c>
      <c r="D13" s="152">
        <f>C13/12</f>
        <v>402.31</v>
      </c>
      <c r="E13" s="151">
        <f>'GR-Seite 4'!J5+'GR-Seite 4'!J24+'GR-Seite 4'!J26+'GR-Seite 4'!J29+'GR-Seite 4'!J30+'GR-Seite 4'!J31+'GR-Seite 4'!J33+'GR-Seite 4'!J34+'GR-Seite 4'!J36+'GR-Seite 4'!J38</f>
        <v>4691.44</v>
      </c>
      <c r="F13" s="152">
        <f>E13/12</f>
        <v>390.95</v>
      </c>
    </row>
    <row r="14" spans="3:6" ht="6" customHeight="1">
      <c r="C14" s="153"/>
      <c r="D14" s="153"/>
      <c r="E14" s="153"/>
      <c r="F14" s="153"/>
    </row>
    <row r="15" spans="1:6" ht="12.75">
      <c r="A15" s="94" t="s">
        <v>148</v>
      </c>
      <c r="C15" s="154"/>
      <c r="D15" s="154"/>
      <c r="E15" s="154"/>
      <c r="F15" s="154"/>
    </row>
    <row r="16" spans="1:6" ht="12.75">
      <c r="A16" s="137" t="s">
        <v>143</v>
      </c>
      <c r="B16" s="138"/>
      <c r="C16" s="151">
        <f>'GR-Seite 5'!F4+'GR-Seite 5'!F31+'GR-Seite 5'!F34+'GR-Seite 5'!F38</f>
        <v>1433.07</v>
      </c>
      <c r="D16" s="152">
        <f>C16/12</f>
        <v>119.42</v>
      </c>
      <c r="E16" s="151">
        <f>'GR-Seite 5'!F5+'GR-Seite 5'!F31+'GR-Seite 5'!F34+'GR-Seite 5'!F38</f>
        <v>1384.35</v>
      </c>
      <c r="F16" s="152">
        <f>E16/12</f>
        <v>115.36</v>
      </c>
    </row>
    <row r="17" spans="1:6" ht="12.75">
      <c r="A17" s="137" t="s">
        <v>144</v>
      </c>
      <c r="B17" s="138"/>
      <c r="C17" s="151">
        <f>'GR-Seite 5'!G4+'GR-Seite 5'!G31+'GR-Seite 5'!G34+'GR-Seite 5'!G38</f>
        <v>1722.97</v>
      </c>
      <c r="D17" s="152">
        <f>C17/12</f>
        <v>143.58</v>
      </c>
      <c r="E17" s="151">
        <f>'GR-Seite 5'!G5+'GR-Seite 5'!G31+'GR-Seite 5'!G34+'GR-Seite 5'!G38</f>
        <v>1654.57</v>
      </c>
      <c r="F17" s="152">
        <f>E17/12</f>
        <v>137.88</v>
      </c>
    </row>
    <row r="18" spans="1:6" ht="12.75">
      <c r="A18" s="137" t="s">
        <v>145</v>
      </c>
      <c r="B18" s="138"/>
      <c r="C18" s="151">
        <f>'GR-Seite 5'!H4+'GR-Seite 5'!H31+'GR-Seite 5'!H34+'GR-Seite 5'!H38</f>
        <v>2157.01</v>
      </c>
      <c r="D18" s="152">
        <f>C18/12</f>
        <v>179.75</v>
      </c>
      <c r="E18" s="151">
        <f>'GR-Seite 5'!H5+'GR-Seite 5'!H31+'GR-Seite 5'!H34+'GR-Seite 5'!H38</f>
        <v>2060.1</v>
      </c>
      <c r="F18" s="152">
        <f>E18/12</f>
        <v>171.68</v>
      </c>
    </row>
    <row r="19" spans="1:6" ht="12.75">
      <c r="A19" s="137" t="s">
        <v>146</v>
      </c>
      <c r="B19" s="138"/>
      <c r="C19" s="151">
        <f>'GR-Seite 5'!I4+'GR-Seite 5'!I31+'GR-Seite 5'!I34+'GR-Seite 5'!I38</f>
        <v>2302.37</v>
      </c>
      <c r="D19" s="152">
        <f>C19/12</f>
        <v>191.86</v>
      </c>
      <c r="E19" s="151">
        <f>'GR-Seite 5'!I5+'GR-Seite 5'!I31+'GR-Seite 5'!I34+'GR-Seite 5'!I38</f>
        <v>2194.63</v>
      </c>
      <c r="F19" s="152">
        <f>E19/12</f>
        <v>182.89</v>
      </c>
    </row>
    <row r="20" spans="1:6" ht="12.75">
      <c r="A20" s="137" t="s">
        <v>147</v>
      </c>
      <c r="B20" s="138"/>
      <c r="C20" s="151">
        <f>'GR-Seite 5'!J4+'GR-Seite 5'!J31+'GR-Seite 5'!J34+'GR-Seite 5'!J38</f>
        <v>2736.41</v>
      </c>
      <c r="D20" s="152">
        <f>C20/12</f>
        <v>228.03</v>
      </c>
      <c r="E20" s="151">
        <f>'GR-Seite 5'!J5+'GR-Seite 5'!J31+'GR-Seite 5'!J34+'GR-Seite 5'!J38</f>
        <v>2600.15</v>
      </c>
      <c r="F20" s="152">
        <f>E20/12</f>
        <v>216.68</v>
      </c>
    </row>
    <row r="21" spans="3:6" ht="12" customHeight="1">
      <c r="C21" s="153"/>
      <c r="D21" s="153"/>
      <c r="E21" s="153"/>
      <c r="F21" s="153"/>
    </row>
    <row r="22" spans="1:6" ht="12.75">
      <c r="A22" s="94" t="s">
        <v>149</v>
      </c>
      <c r="C22" s="154"/>
      <c r="D22" s="154"/>
      <c r="E22" s="154"/>
      <c r="F22" s="154"/>
    </row>
    <row r="23" spans="1:6" ht="12.75">
      <c r="A23" s="137" t="s">
        <v>150</v>
      </c>
      <c r="B23" s="138"/>
      <c r="C23" s="151">
        <f>'GR-Seite 1a'!G21+'GR-Seite 2'!G43</f>
        <v>5332.36</v>
      </c>
      <c r="D23" s="152">
        <f>C23/12</f>
        <v>444.36</v>
      </c>
      <c r="E23" s="151">
        <f>'GR-Seite 1a'!H21+'GR-Seite 2'!G43</f>
        <v>5108.11</v>
      </c>
      <c r="F23" s="152">
        <f>E23/12</f>
        <v>425.68</v>
      </c>
    </row>
    <row r="24" spans="1:6" ht="12.75">
      <c r="A24" s="137" t="s">
        <v>151</v>
      </c>
      <c r="B24" s="138"/>
      <c r="C24" s="151">
        <f>'GR-Seite 1a'!G22+'GR-Seite 2'!G43</f>
        <v>21171.98</v>
      </c>
      <c r="D24" s="152">
        <f>C24/12</f>
        <v>1764.33</v>
      </c>
      <c r="E24" s="151">
        <f>'GR-Seite 1a'!H22+'GR-Seite 2'!G43</f>
        <v>20274.98</v>
      </c>
      <c r="F24" s="152">
        <f>E24/12</f>
        <v>1689.58</v>
      </c>
    </row>
    <row r="25" spans="1:6" ht="12.75">
      <c r="A25" t="s">
        <v>152</v>
      </c>
      <c r="C25" s="155"/>
      <c r="D25" s="156"/>
      <c r="E25" s="155"/>
      <c r="F25" s="156"/>
    </row>
    <row r="26" spans="1:6" ht="12.75">
      <c r="A26" s="2" t="s">
        <v>153</v>
      </c>
      <c r="B26" s="77"/>
      <c r="C26" s="157"/>
      <c r="D26" s="158"/>
      <c r="E26" s="157"/>
      <c r="F26" s="158"/>
    </row>
    <row r="27" spans="1:6" ht="12.75">
      <c r="A27" s="48" t="s">
        <v>154</v>
      </c>
      <c r="B27" s="139"/>
      <c r="C27" s="159">
        <f>'GR-Seite 1a'!G23</f>
        <v>404.89</v>
      </c>
      <c r="D27" s="160">
        <f>C27/12</f>
        <v>33.74</v>
      </c>
      <c r="E27" s="159">
        <f>'GR-Seite 1a'!H23</f>
        <v>387.69</v>
      </c>
      <c r="F27" s="160">
        <f>E27/12</f>
        <v>32.31</v>
      </c>
    </row>
    <row r="28" spans="1:6" ht="12.75">
      <c r="A28" s="137" t="s">
        <v>155</v>
      </c>
      <c r="B28" s="138"/>
      <c r="C28" s="151">
        <f>'GR-Seite 1a'!G26</f>
        <v>688.31</v>
      </c>
      <c r="D28" s="152">
        <f>C28/12</f>
        <v>57.36</v>
      </c>
      <c r="E28" s="151">
        <f>'GR-Seite 1a'!H26</f>
        <v>659.07</v>
      </c>
      <c r="F28" s="152">
        <f>E28/12</f>
        <v>54.92</v>
      </c>
    </row>
    <row r="29" spans="3:6" ht="8.25" customHeight="1" thickBot="1">
      <c r="C29" s="153"/>
      <c r="D29" s="153"/>
      <c r="E29" s="153"/>
      <c r="F29" s="153"/>
    </row>
    <row r="30" spans="1:6" ht="22.5" customHeight="1" thickTop="1">
      <c r="A30" s="140" t="s">
        <v>156</v>
      </c>
      <c r="B30" s="141"/>
      <c r="C30" s="161"/>
      <c r="D30" s="161"/>
      <c r="E30" s="161"/>
      <c r="F30" s="161"/>
    </row>
    <row r="31" spans="1:6" ht="12.75">
      <c r="A31" s="137" t="s">
        <v>68</v>
      </c>
      <c r="B31" s="138"/>
      <c r="C31" s="152">
        <f>'GR-Seite 6'!F4+'GR-Seite 6'!F19+'GR-Seite 6'!F22+'GR-Seite 6'!F26</f>
        <v>528.22</v>
      </c>
      <c r="D31" s="152">
        <f aca="true" t="shared" si="0" ref="D31:D36">C31/12</f>
        <v>44.02</v>
      </c>
      <c r="E31" s="152">
        <f>'GR-Seite 6'!F5+'GR-Seite 6'!F19+'GR-Seite 6'!F22+'GR-Seite 6'!F26</f>
        <v>495.24</v>
      </c>
      <c r="F31" s="152">
        <f aca="true" t="shared" si="1" ref="F31:F36">E31/12</f>
        <v>41.27</v>
      </c>
    </row>
    <row r="32" spans="1:6" ht="12.75">
      <c r="A32" s="137" t="s">
        <v>69</v>
      </c>
      <c r="B32" s="138"/>
      <c r="C32" s="152">
        <f>'GR-Seite 6'!G4+'GR-Seite 6'!G19+'GR-Seite 6'!G22+'GR-Seite 6'!G26</f>
        <v>495.42</v>
      </c>
      <c r="D32" s="152">
        <f t="shared" si="0"/>
        <v>41.29</v>
      </c>
      <c r="E32" s="152">
        <f>'GR-Seite 6'!G5+'GR-Seite 6'!G19+'GR-Seite 6'!G22+'GR-Seite 6'!G26</f>
        <v>464.22</v>
      </c>
      <c r="F32" s="152">
        <f t="shared" si="1"/>
        <v>38.69</v>
      </c>
    </row>
    <row r="33" spans="1:6" ht="12.75">
      <c r="A33" s="137" t="s">
        <v>70</v>
      </c>
      <c r="B33" s="138"/>
      <c r="C33" s="152">
        <f>'GR-Seite 6'!H4+'GR-Seite 6'!H19+'GR-Seite 6'!H22+'GR-Seite 6'!H26</f>
        <v>341.97</v>
      </c>
      <c r="D33" s="152">
        <f t="shared" si="0"/>
        <v>28.5</v>
      </c>
      <c r="E33" s="152">
        <f>'GR-Seite 6'!H5+'GR-Seite 6'!H19+'GR-Seite 6'!H22+'GR-Seite 6'!H26</f>
        <v>321.16</v>
      </c>
      <c r="F33" s="152">
        <f t="shared" si="1"/>
        <v>26.76</v>
      </c>
    </row>
    <row r="34" spans="1:6" ht="12.75">
      <c r="A34" s="137" t="s">
        <v>71</v>
      </c>
      <c r="B34" s="138"/>
      <c r="C34" s="152">
        <f>'GR-Seite 6'!I4+'GR-Seite 6'!I19+'GR-Seite 6'!I22+'GR-Seite 6'!I26</f>
        <v>243.18</v>
      </c>
      <c r="D34" s="152">
        <f t="shared" si="0"/>
        <v>20.27</v>
      </c>
      <c r="E34" s="152">
        <f>'GR-Seite 6'!I5+'GR-Seite 6'!I19+'GR-Seite 6'!I22+'GR-Seite 6'!I26</f>
        <v>228.89</v>
      </c>
      <c r="F34" s="152">
        <f t="shared" si="1"/>
        <v>19.07</v>
      </c>
    </row>
    <row r="35" spans="1:6" ht="12.75">
      <c r="A35" s="137" t="s">
        <v>72</v>
      </c>
      <c r="B35" s="138"/>
      <c r="C35" s="152">
        <f>'GR-Seite 6'!J4+'GR-Seite 6'!J19+'GR-Seite 6'!J22+'GR-Seite 6'!J26</f>
        <v>126.17</v>
      </c>
      <c r="D35" s="152">
        <f t="shared" si="0"/>
        <v>10.51</v>
      </c>
      <c r="E35" s="152">
        <f>'GR-Seite 6'!J5+'GR-Seite 6'!J19+'GR-Seite 6'!J22+'GR-Seite 6'!J26</f>
        <v>119.95</v>
      </c>
      <c r="F35" s="152">
        <f t="shared" si="1"/>
        <v>10</v>
      </c>
    </row>
    <row r="36" spans="1:6" ht="12.75">
      <c r="A36" s="137" t="s">
        <v>73</v>
      </c>
      <c r="B36" s="138"/>
      <c r="C36" s="152">
        <f>'GR-Seite 6'!K4+'GR-Seite 6'!K19+'GR-Seite 6'!K22+'GR-Seite 6'!K26</f>
        <v>89.73</v>
      </c>
      <c r="D36" s="152">
        <f t="shared" si="0"/>
        <v>7.48</v>
      </c>
      <c r="E36" s="152">
        <f>'GR-Seite 6'!K5+'GR-Seite 6'!K19+'GR-Seite 6'!K22+'GR-Seite 6'!K26</f>
        <v>85.84</v>
      </c>
      <c r="F36" s="152">
        <f t="shared" si="1"/>
        <v>7.15</v>
      </c>
    </row>
    <row r="37" spans="1:6" ht="12.75">
      <c r="A37" s="142" t="s">
        <v>157</v>
      </c>
      <c r="C37" s="156"/>
      <c r="D37" s="156"/>
      <c r="E37" s="156"/>
      <c r="F37" s="156"/>
    </row>
    <row r="38" spans="1:6" ht="12.75">
      <c r="A38" s="143" t="s">
        <v>158</v>
      </c>
      <c r="B38" s="139"/>
      <c r="C38" s="160">
        <f>'GR-Seite 6'!F20</f>
        <v>39.36</v>
      </c>
      <c r="D38" s="160">
        <f>C38/12</f>
        <v>3.28</v>
      </c>
      <c r="E38" s="160">
        <v>39.36</v>
      </c>
      <c r="F38" s="160">
        <f>E38/12</f>
        <v>3.28</v>
      </c>
    </row>
    <row r="39" spans="1:6" ht="10.5" customHeight="1" thickBot="1">
      <c r="A39" s="105"/>
      <c r="B39" s="2"/>
      <c r="C39" s="162"/>
      <c r="D39" s="162"/>
      <c r="E39" s="162"/>
      <c r="F39" s="162"/>
    </row>
    <row r="40" spans="1:6" ht="24" customHeight="1" thickTop="1">
      <c r="A40" s="144" t="s">
        <v>159</v>
      </c>
      <c r="B40" s="145"/>
      <c r="C40" s="163">
        <f>'GR-Seite 6'!L4+'GR-Seite 6'!L19+'GR-Seite 6'!L22+'GR-Seite 6'!L26</f>
        <v>503.66</v>
      </c>
      <c r="D40" s="163">
        <f>C40/12</f>
        <v>41.97</v>
      </c>
      <c r="E40" s="163">
        <f>'GR-Seite 6'!L5+'GR-Seite 6'!L19+'GR-Seite 6'!L22+'GR-Seite 6'!L26</f>
        <v>471.49</v>
      </c>
      <c r="F40" s="163">
        <f>E40/12</f>
        <v>39.29</v>
      </c>
    </row>
    <row r="41" spans="1:6" ht="12.75">
      <c r="A41" s="94" t="s">
        <v>160</v>
      </c>
      <c r="C41" s="164"/>
      <c r="D41" s="164"/>
      <c r="E41" s="164"/>
      <c r="F41" s="164"/>
    </row>
    <row r="42" spans="1:6" ht="12.75">
      <c r="A42" s="146" t="s">
        <v>158</v>
      </c>
      <c r="B42" s="139"/>
      <c r="C42" s="165">
        <f>'GR-Seite 6'!L20</f>
        <v>13.12</v>
      </c>
      <c r="D42" s="165">
        <f>C42/12</f>
        <v>1.09</v>
      </c>
      <c r="E42" s="165">
        <f>'GR-Seite 6'!L20</f>
        <v>13.12</v>
      </c>
      <c r="F42" s="165">
        <f>E42/12</f>
        <v>1.09</v>
      </c>
    </row>
    <row r="44" ht="12.75">
      <c r="B44" t="s">
        <v>168</v>
      </c>
    </row>
    <row r="45" spans="2:6" ht="12.75">
      <c r="B45" s="172" t="s">
        <v>167</v>
      </c>
      <c r="C45" s="172"/>
      <c r="D45" s="172"/>
      <c r="E45" s="172"/>
      <c r="F45" s="172"/>
    </row>
    <row r="46" spans="2:6" ht="12.75">
      <c r="B46" s="172"/>
      <c r="C46" s="172"/>
      <c r="D46" s="172"/>
      <c r="E46" s="172"/>
      <c r="F46" s="172"/>
    </row>
    <row r="48" spans="1:8" ht="12.75">
      <c r="A48" s="2"/>
      <c r="B48" s="2"/>
      <c r="C48" s="2"/>
      <c r="D48" s="130" t="s">
        <v>109</v>
      </c>
      <c r="E48" s="47"/>
      <c r="F48" s="47" t="s">
        <v>100</v>
      </c>
      <c r="H48" s="49"/>
    </row>
    <row r="49" spans="1:8" ht="12.75">
      <c r="A49" s="129" t="s">
        <v>122</v>
      </c>
      <c r="B49" s="129"/>
      <c r="C49" s="129"/>
      <c r="D49" s="131" t="s">
        <v>110</v>
      </c>
      <c r="E49" s="97"/>
      <c r="F49" s="97" t="s">
        <v>111</v>
      </c>
      <c r="H49" s="2"/>
    </row>
    <row r="50" spans="1:6" ht="12.75">
      <c r="A50" s="49" t="s">
        <v>123</v>
      </c>
      <c r="B50" s="49"/>
      <c r="C50" s="49"/>
      <c r="D50" s="95" t="s">
        <v>112</v>
      </c>
      <c r="F50" t="s">
        <v>113</v>
      </c>
    </row>
    <row r="51" spans="1:6" ht="12.75">
      <c r="A51" s="49" t="s">
        <v>124</v>
      </c>
      <c r="B51" s="49"/>
      <c r="C51" s="49"/>
      <c r="D51" s="95" t="s">
        <v>114</v>
      </c>
      <c r="F51" t="s">
        <v>115</v>
      </c>
    </row>
    <row r="52" spans="1:6" ht="12.75">
      <c r="A52" s="49" t="s">
        <v>125</v>
      </c>
      <c r="B52" s="49"/>
      <c r="C52" s="49"/>
      <c r="D52" s="95" t="s">
        <v>116</v>
      </c>
      <c r="F52" t="s">
        <v>117</v>
      </c>
    </row>
    <row r="53" spans="1:6" ht="12.75">
      <c r="A53" s="49" t="s">
        <v>126</v>
      </c>
      <c r="B53" s="49"/>
      <c r="C53" s="49"/>
      <c r="D53" s="132" t="s">
        <v>118</v>
      </c>
      <c r="F53" t="s">
        <v>118</v>
      </c>
    </row>
  </sheetData>
  <mergeCells count="5">
    <mergeCell ref="B45:F46"/>
    <mergeCell ref="C4:D4"/>
    <mergeCell ref="E4:F4"/>
    <mergeCell ref="A1:F1"/>
    <mergeCell ref="C3:F3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&amp;LSenBJS IIE/IIA&amp;RSeite 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22">
      <selection activeCell="A41" sqref="A41:H46"/>
    </sheetView>
  </sheetViews>
  <sheetFormatPr defaultColWidth="11.421875" defaultRowHeight="12.75"/>
  <cols>
    <col min="4" max="4" width="7.8515625" style="0" customWidth="1"/>
    <col min="6" max="6" width="11.00390625" style="0" customWidth="1"/>
    <col min="7" max="7" width="14.57421875" style="0" customWidth="1"/>
    <col min="8" max="8" width="17.7109375" style="0" customWidth="1"/>
  </cols>
  <sheetData>
    <row r="1" spans="1:8" ht="13.5" thickBot="1">
      <c r="A1" s="133" t="s">
        <v>67</v>
      </c>
      <c r="B1" s="134">
        <v>38323</v>
      </c>
      <c r="C1" s="135" t="s">
        <v>62</v>
      </c>
      <c r="E1" s="166" t="s">
        <v>79</v>
      </c>
      <c r="F1" s="166"/>
      <c r="G1" s="166"/>
      <c r="H1" s="166"/>
    </row>
    <row r="2" spans="1:8" s="3" customFormat="1" ht="90" thickBot="1">
      <c r="A2" s="31"/>
      <c r="D2"/>
      <c r="E2" s="43" t="s">
        <v>65</v>
      </c>
      <c r="F2" s="32" t="s">
        <v>66</v>
      </c>
      <c r="G2" s="46" t="s">
        <v>0</v>
      </c>
      <c r="H2" s="32" t="s">
        <v>1</v>
      </c>
    </row>
    <row r="3" spans="1:8" s="4" customFormat="1" ht="18">
      <c r="A3" s="28" t="s">
        <v>83</v>
      </c>
      <c r="B3"/>
      <c r="C3"/>
      <c r="D3"/>
      <c r="E3" s="44" t="s">
        <v>2</v>
      </c>
      <c r="F3" s="41" t="s">
        <v>3</v>
      </c>
      <c r="G3" s="44" t="s">
        <v>4</v>
      </c>
      <c r="H3" s="42" t="s">
        <v>5</v>
      </c>
    </row>
    <row r="4" spans="1:8" ht="12.75">
      <c r="A4" s="27"/>
      <c r="E4" s="45"/>
      <c r="F4" s="33"/>
      <c r="G4" s="38"/>
      <c r="H4" s="92"/>
    </row>
    <row r="5" spans="1:8" ht="15">
      <c r="A5" s="11" t="s">
        <v>119</v>
      </c>
      <c r="B5" s="2"/>
      <c r="C5" s="2"/>
      <c r="D5" s="2"/>
      <c r="E5" s="45"/>
      <c r="F5" s="33"/>
      <c r="G5" s="38"/>
      <c r="H5" s="5"/>
    </row>
    <row r="6" spans="1:8" ht="12.75" customHeight="1">
      <c r="A6" s="11" t="s">
        <v>61</v>
      </c>
      <c r="B6" s="2"/>
      <c r="C6" s="2"/>
      <c r="D6" s="2"/>
      <c r="E6" s="45"/>
      <c r="F6" s="33"/>
      <c r="G6" s="38"/>
      <c r="H6" s="5"/>
    </row>
    <row r="7" spans="1:8" ht="15">
      <c r="A7" s="11" t="s">
        <v>122</v>
      </c>
      <c r="B7" s="2"/>
      <c r="C7" s="2"/>
      <c r="D7" s="2"/>
      <c r="E7" s="103">
        <v>0.01818</v>
      </c>
      <c r="F7" s="104">
        <v>0.01773</v>
      </c>
      <c r="G7" s="85">
        <f>40489*E7+327</f>
        <v>1063.09</v>
      </c>
      <c r="H7" s="86">
        <f>38769*F7+327</f>
        <v>1014.37</v>
      </c>
    </row>
    <row r="8" spans="1:8" ht="12.75">
      <c r="A8" s="50"/>
      <c r="B8" s="2"/>
      <c r="C8" s="2"/>
      <c r="D8" s="2"/>
      <c r="E8" s="103"/>
      <c r="F8" s="104"/>
      <c r="G8" s="85"/>
      <c r="H8" s="86"/>
    </row>
    <row r="9" spans="1:8" ht="15">
      <c r="A9" s="11" t="s">
        <v>123</v>
      </c>
      <c r="B9" s="2"/>
      <c r="C9" s="2"/>
      <c r="D9" s="2"/>
      <c r="E9" s="103">
        <v>0.02534</v>
      </c>
      <c r="F9" s="104">
        <v>0.0247</v>
      </c>
      <c r="G9" s="85">
        <f>40489*E9+327</f>
        <v>1352.99</v>
      </c>
      <c r="H9" s="86">
        <f>38769*F9+327</f>
        <v>1284.59</v>
      </c>
    </row>
    <row r="10" spans="1:8" ht="12.75">
      <c r="A10" s="50"/>
      <c r="B10" s="2"/>
      <c r="C10" s="2"/>
      <c r="D10" s="2"/>
      <c r="E10" s="103"/>
      <c r="F10" s="104"/>
      <c r="G10" s="85"/>
      <c r="H10" s="86"/>
    </row>
    <row r="11" spans="1:8" ht="15">
      <c r="A11" s="11" t="s">
        <v>124</v>
      </c>
      <c r="B11" s="2"/>
      <c r="C11" s="2"/>
      <c r="D11" s="2"/>
      <c r="E11" s="103">
        <v>0.03606</v>
      </c>
      <c r="F11" s="104">
        <v>0.03516</v>
      </c>
      <c r="G11" s="85">
        <f>40489*E11+327</f>
        <v>1787.03</v>
      </c>
      <c r="H11" s="86">
        <f>38769*F11+327</f>
        <v>1690.12</v>
      </c>
    </row>
    <row r="12" spans="1:8" ht="12.75">
      <c r="A12" s="50"/>
      <c r="B12" s="2"/>
      <c r="C12" s="2"/>
      <c r="D12" s="2"/>
      <c r="E12" s="103"/>
      <c r="F12" s="104"/>
      <c r="G12" s="85"/>
      <c r="H12" s="86"/>
    </row>
    <row r="13" spans="1:8" ht="15">
      <c r="A13" s="11" t="s">
        <v>125</v>
      </c>
      <c r="B13" s="2"/>
      <c r="C13" s="2"/>
      <c r="D13" s="2"/>
      <c r="E13" s="103">
        <v>0.03965</v>
      </c>
      <c r="F13" s="104">
        <v>0.03863</v>
      </c>
      <c r="G13" s="85">
        <f>40489*E13+327</f>
        <v>1932.39</v>
      </c>
      <c r="H13" s="86">
        <f>38769*F13+327</f>
        <v>1824.65</v>
      </c>
    </row>
    <row r="14" spans="1:8" ht="15">
      <c r="A14" s="11"/>
      <c r="B14" s="2"/>
      <c r="C14" s="2"/>
      <c r="D14" s="2"/>
      <c r="E14" s="78"/>
      <c r="F14" s="79"/>
      <c r="G14" s="85"/>
      <c r="H14" s="86"/>
    </row>
    <row r="15" spans="1:8" ht="15">
      <c r="A15" s="11" t="s">
        <v>126</v>
      </c>
      <c r="B15" s="2"/>
      <c r="C15" s="2"/>
      <c r="D15" s="2"/>
      <c r="E15" s="103">
        <v>0.05037</v>
      </c>
      <c r="F15" s="104">
        <v>0.04909</v>
      </c>
      <c r="G15" s="85">
        <f>40489*E15+327</f>
        <v>2366.43</v>
      </c>
      <c r="H15" s="86">
        <f>38769*F15+327</f>
        <v>2230.17</v>
      </c>
    </row>
    <row r="16" spans="1:8" ht="15">
      <c r="A16" s="11"/>
      <c r="B16" s="2"/>
      <c r="C16" s="2"/>
      <c r="D16" s="2"/>
      <c r="E16" s="78"/>
      <c r="F16" s="79"/>
      <c r="G16" s="85"/>
      <c r="H16" s="86"/>
    </row>
    <row r="17" spans="1:8" ht="12.75">
      <c r="A17" s="50"/>
      <c r="B17" s="2"/>
      <c r="C17" s="2"/>
      <c r="D17" s="2"/>
      <c r="E17" s="78"/>
      <c r="F17" s="79"/>
      <c r="G17" s="80"/>
      <c r="H17" s="81"/>
    </row>
    <row r="18" spans="1:8" ht="15">
      <c r="A18" s="11" t="s">
        <v>77</v>
      </c>
      <c r="B18" s="2"/>
      <c r="C18" s="2"/>
      <c r="D18" s="2"/>
      <c r="E18" s="78"/>
      <c r="F18" s="79"/>
      <c r="G18" s="80"/>
      <c r="H18" s="81"/>
    </row>
    <row r="19" spans="1:8" ht="12.75" customHeight="1">
      <c r="A19" s="11"/>
      <c r="B19" s="2"/>
      <c r="C19" s="2"/>
      <c r="D19" s="2"/>
      <c r="E19" s="78"/>
      <c r="F19" s="79"/>
      <c r="G19" s="80"/>
      <c r="H19" s="81"/>
    </row>
    <row r="20" spans="1:8" ht="12.75">
      <c r="A20" s="16" t="s">
        <v>59</v>
      </c>
      <c r="B20" s="2"/>
      <c r="C20" s="2"/>
      <c r="D20" s="2"/>
      <c r="E20" s="78"/>
      <c r="F20" s="79"/>
      <c r="G20" s="80"/>
      <c r="H20" s="81"/>
    </row>
    <row r="21" spans="1:8" ht="12.75">
      <c r="A21" s="2" t="s">
        <v>75</v>
      </c>
      <c r="B21" s="2"/>
      <c r="C21" s="2"/>
      <c r="D21" s="2"/>
      <c r="E21" s="78">
        <v>0.125</v>
      </c>
      <c r="F21" s="79">
        <v>0.125</v>
      </c>
      <c r="G21" s="85">
        <f>42239*E21</f>
        <v>5279.88</v>
      </c>
      <c r="H21" s="86">
        <f>40445*F21</f>
        <v>5055.63</v>
      </c>
    </row>
    <row r="22" spans="1:8" ht="12.75">
      <c r="A22" s="2" t="s">
        <v>76</v>
      </c>
      <c r="B22" s="2"/>
      <c r="C22" s="2"/>
      <c r="D22" s="2"/>
      <c r="E22" s="78">
        <v>0.5</v>
      </c>
      <c r="F22" s="79">
        <v>0.5</v>
      </c>
      <c r="G22" s="85">
        <f>42239*E22</f>
        <v>21119.5</v>
      </c>
      <c r="H22" s="86">
        <f>40445*F22</f>
        <v>20222.5</v>
      </c>
    </row>
    <row r="23" spans="1:8" ht="12.75">
      <c r="A23" s="2" t="s">
        <v>7</v>
      </c>
      <c r="B23" s="2"/>
      <c r="C23" s="2"/>
      <c r="D23" s="2"/>
      <c r="E23" s="78">
        <v>0.01</v>
      </c>
      <c r="F23" s="82">
        <v>0.01</v>
      </c>
      <c r="G23" s="85">
        <f>40489*E23</f>
        <v>404.89</v>
      </c>
      <c r="H23" s="86">
        <f>38769*F23</f>
        <v>387.69</v>
      </c>
    </row>
    <row r="24" spans="1:8" ht="12.75">
      <c r="A24" s="2" t="s">
        <v>8</v>
      </c>
      <c r="B24" s="2"/>
      <c r="C24" s="2"/>
      <c r="D24" s="2"/>
      <c r="E24" s="78"/>
      <c r="F24" s="82"/>
      <c r="G24" s="80"/>
      <c r="H24" s="86" t="s">
        <v>62</v>
      </c>
    </row>
    <row r="25" spans="1:8" ht="12.75">
      <c r="A25" s="16" t="s">
        <v>60</v>
      </c>
      <c r="B25" s="2"/>
      <c r="C25" s="2"/>
      <c r="D25" s="2"/>
      <c r="E25" s="78"/>
      <c r="F25" s="82"/>
      <c r="G25" s="80"/>
      <c r="H25" s="86" t="s">
        <v>62</v>
      </c>
    </row>
    <row r="26" spans="1:8" ht="13.5" thickBot="1">
      <c r="A26" s="2" t="s">
        <v>9</v>
      </c>
      <c r="B26" s="2"/>
      <c r="C26" s="2"/>
      <c r="D26" s="33"/>
      <c r="E26" s="83">
        <v>0.017</v>
      </c>
      <c r="F26" s="84">
        <v>0.017</v>
      </c>
      <c r="G26" s="91">
        <f>40489*E26</f>
        <v>688.31</v>
      </c>
      <c r="H26" s="93">
        <f>38769*F26</f>
        <v>659.07</v>
      </c>
    </row>
    <row r="27" spans="1:8" ht="12.75">
      <c r="A27" s="2"/>
      <c r="B27" s="2"/>
      <c r="C27" s="2"/>
      <c r="D27" s="2"/>
      <c r="E27" s="2"/>
      <c r="F27" s="2"/>
      <c r="G27" s="6"/>
      <c r="H27" s="6"/>
    </row>
    <row r="28" spans="7:8" ht="42" customHeight="1">
      <c r="G28" s="34"/>
      <c r="H28" s="6"/>
    </row>
    <row r="29" spans="7:8" ht="12.75">
      <c r="G29" s="34"/>
      <c r="H29" s="6"/>
    </row>
    <row r="30" spans="7:8" ht="12.75">
      <c r="G30" s="34"/>
      <c r="H30" s="6"/>
    </row>
    <row r="31" spans="7:8" ht="18.75" customHeight="1">
      <c r="G31" s="35"/>
      <c r="H31" s="6"/>
    </row>
    <row r="32" spans="1:8" ht="12.75">
      <c r="A32" s="2"/>
      <c r="B32" s="2"/>
      <c r="C32" s="2"/>
      <c r="D32" s="2"/>
      <c r="E32" s="2"/>
      <c r="F32" s="2"/>
      <c r="G32" s="34"/>
      <c r="H32" s="6"/>
    </row>
    <row r="33" spans="1:8" ht="12.75">
      <c r="A33" s="2"/>
      <c r="B33" s="2"/>
      <c r="C33" s="2"/>
      <c r="D33" s="2"/>
      <c r="E33" s="8"/>
      <c r="F33" s="8"/>
      <c r="G33" s="36"/>
      <c r="H33" s="37"/>
    </row>
    <row r="34" spans="1:8" ht="18.75" customHeight="1">
      <c r="A34" s="9"/>
      <c r="B34" s="2"/>
      <c r="C34" s="2"/>
      <c r="D34" s="2"/>
      <c r="E34" s="10"/>
      <c r="F34" s="10"/>
      <c r="G34" s="34"/>
      <c r="H34" s="6"/>
    </row>
    <row r="35" spans="1:8" ht="11.25" customHeight="1">
      <c r="A35" s="9"/>
      <c r="B35" s="2"/>
      <c r="C35" s="2"/>
      <c r="D35" s="2"/>
      <c r="E35" s="2"/>
      <c r="F35" s="2"/>
      <c r="G35" s="34"/>
      <c r="H35" s="6"/>
    </row>
    <row r="36" spans="1:6" ht="15">
      <c r="A36" s="11"/>
      <c r="B36" s="2"/>
      <c r="C36" s="2"/>
      <c r="D36" s="2"/>
      <c r="E36" s="2"/>
      <c r="F36" s="2"/>
    </row>
    <row r="37" spans="1:6" ht="12.75">
      <c r="A37" s="2"/>
      <c r="B37" s="2"/>
      <c r="C37" s="2"/>
      <c r="D37" s="2"/>
      <c r="E37" s="2"/>
      <c r="F37" s="2"/>
    </row>
    <row r="38" spans="1:6" ht="12.75">
      <c r="A38" s="2"/>
      <c r="B38" s="2"/>
      <c r="C38" s="2"/>
      <c r="D38" s="2"/>
      <c r="E38" s="2"/>
      <c r="F38" s="2"/>
    </row>
    <row r="39" spans="1:6" ht="12.75">
      <c r="A39" s="2"/>
      <c r="B39" s="2"/>
      <c r="C39" s="2"/>
      <c r="D39" s="2"/>
      <c r="E39" s="2"/>
      <c r="F39" s="2"/>
    </row>
    <row r="40" spans="1:6" ht="18">
      <c r="A40" s="9"/>
      <c r="B40" s="2"/>
      <c r="C40" s="2"/>
      <c r="D40" s="2"/>
      <c r="E40" s="2"/>
      <c r="F40" s="7"/>
    </row>
    <row r="41" spans="1:8" ht="16.5" customHeight="1">
      <c r="A41" s="2"/>
      <c r="B41" s="2"/>
      <c r="C41" s="2"/>
      <c r="D41" s="2"/>
      <c r="E41" s="2"/>
      <c r="F41" s="130" t="s">
        <v>109</v>
      </c>
      <c r="G41" s="47"/>
      <c r="H41" s="47" t="s">
        <v>100</v>
      </c>
    </row>
    <row r="42" spans="1:8" ht="12.75">
      <c r="A42" s="2" t="s">
        <v>108</v>
      </c>
      <c r="B42" s="129" t="s">
        <v>122</v>
      </c>
      <c r="C42" s="129"/>
      <c r="D42" s="129"/>
      <c r="E42" s="129"/>
      <c r="F42" s="131" t="s">
        <v>110</v>
      </c>
      <c r="G42" s="97"/>
      <c r="H42" s="97" t="s">
        <v>111</v>
      </c>
    </row>
    <row r="43" spans="1:8" ht="12.75">
      <c r="A43" s="2"/>
      <c r="B43" s="49" t="s">
        <v>123</v>
      </c>
      <c r="C43" s="49"/>
      <c r="D43" s="49"/>
      <c r="E43" s="49"/>
      <c r="F43" s="95" t="s">
        <v>112</v>
      </c>
      <c r="H43" t="s">
        <v>113</v>
      </c>
    </row>
    <row r="44" spans="1:8" ht="12.75">
      <c r="A44" s="2"/>
      <c r="B44" s="49" t="s">
        <v>124</v>
      </c>
      <c r="C44" s="49"/>
      <c r="D44" s="49"/>
      <c r="E44" s="49"/>
      <c r="F44" s="95" t="s">
        <v>114</v>
      </c>
      <c r="H44" t="s">
        <v>115</v>
      </c>
    </row>
    <row r="45" spans="1:8" ht="12.75">
      <c r="A45" s="2"/>
      <c r="B45" s="49" t="s">
        <v>125</v>
      </c>
      <c r="C45" s="49"/>
      <c r="D45" s="49"/>
      <c r="E45" s="49"/>
      <c r="F45" s="95" t="s">
        <v>116</v>
      </c>
      <c r="H45" t="s">
        <v>117</v>
      </c>
    </row>
    <row r="46" spans="1:8" ht="12.75">
      <c r="A46" s="2"/>
      <c r="B46" s="49" t="s">
        <v>126</v>
      </c>
      <c r="C46" s="49"/>
      <c r="D46" s="49"/>
      <c r="E46" s="49"/>
      <c r="F46" s="132" t="s">
        <v>118</v>
      </c>
      <c r="H46" t="s">
        <v>118</v>
      </c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5.75">
      <c r="A53" s="13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s="15" customFormat="1" ht="18">
      <c r="A55" s="9"/>
      <c r="B55" s="14"/>
      <c r="C55" s="14"/>
      <c r="D55" s="14"/>
      <c r="E55" s="2"/>
      <c r="F55" s="14"/>
    </row>
    <row r="56" spans="1:6" ht="18">
      <c r="A56" s="2"/>
      <c r="B56" s="2"/>
      <c r="C56" s="2"/>
      <c r="D56" s="2"/>
      <c r="E56" s="14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8">
      <c r="A66" s="9"/>
      <c r="B66" s="2"/>
      <c r="C66" s="2"/>
      <c r="D66" s="2"/>
      <c r="E66" s="2"/>
      <c r="F66" s="2"/>
    </row>
    <row r="67" spans="1:6" ht="15.75">
      <c r="A67" s="13"/>
      <c r="B67" s="2"/>
      <c r="C67" s="2"/>
      <c r="D67" s="2"/>
      <c r="E67" s="2"/>
      <c r="F67" s="2"/>
    </row>
    <row r="68" spans="1:6" ht="12.75">
      <c r="A68" s="16"/>
      <c r="B68" s="2"/>
      <c r="C68" s="2"/>
      <c r="D68" s="2"/>
      <c r="E68" s="2"/>
      <c r="F68" s="2"/>
    </row>
    <row r="69" spans="1:6" ht="12.75">
      <c r="A69" s="16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8">
      <c r="A71" s="9"/>
      <c r="B71" s="2"/>
      <c r="C71" s="2"/>
      <c r="D71" s="2"/>
      <c r="E71" s="2"/>
      <c r="F71" s="2"/>
    </row>
    <row r="72" spans="1:6" ht="18">
      <c r="A72" s="9"/>
      <c r="B72" s="2"/>
      <c r="C72" s="2"/>
      <c r="D72" s="2"/>
      <c r="E72" s="2"/>
      <c r="F72" s="2"/>
    </row>
    <row r="73" spans="1:6" ht="18">
      <c r="A73" s="9"/>
      <c r="B73" s="2"/>
      <c r="C73" s="2"/>
      <c r="D73" s="2"/>
      <c r="E73" s="2"/>
      <c r="F73" s="2"/>
    </row>
    <row r="74" spans="1:6" ht="18">
      <c r="A74" s="9"/>
      <c r="B74" s="2"/>
      <c r="C74" s="2"/>
      <c r="D74" s="2"/>
      <c r="E74" s="2"/>
      <c r="F74" s="2"/>
    </row>
    <row r="75" ht="12.75">
      <c r="E75" s="2"/>
    </row>
  </sheetData>
  <mergeCells count="1">
    <mergeCell ref="E1:H1"/>
  </mergeCells>
  <printOptions/>
  <pageMargins left="0.3937007874015748" right="0.2362204724409449" top="1.062992125984252" bottom="0.48" header="0.4330708661417323" footer="0.31496062992125984"/>
  <pageSetup horizontalDpi="300" verticalDpi="300" orientation="portrait" paperSize="9" r:id="rId2"/>
  <headerFooter alignWithMargins="0">
    <oddHeader>&amp;L&amp;"Arial,Fett"&amp;11SenBJS IIE/IIA&amp;C&amp;"Arial,Fett"&amp;14Festsetzung der Personalkosten
 pro Platz/Jahr 2004&amp;R&amp;8&amp;A
&amp;D&amp;10
&amp;7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1">
      <selection activeCell="F23" sqref="F23"/>
    </sheetView>
  </sheetViews>
  <sheetFormatPr defaultColWidth="11.421875" defaultRowHeight="12.75"/>
  <cols>
    <col min="4" max="4" width="4.28125" style="0" customWidth="1"/>
    <col min="6" max="6" width="11.00390625" style="0" customWidth="1"/>
    <col min="7" max="7" width="14.57421875" style="0" customWidth="1"/>
    <col min="8" max="8" width="17.7109375" style="0" customWidth="1"/>
  </cols>
  <sheetData>
    <row r="1" spans="1:8" ht="13.5" thickBot="1">
      <c r="A1" s="133" t="s">
        <v>67</v>
      </c>
      <c r="B1" s="134">
        <f>'GR-Seite 1a'!B1</f>
        <v>38323</v>
      </c>
      <c r="C1" s="135" t="s">
        <v>62</v>
      </c>
      <c r="E1" s="166" t="s">
        <v>79</v>
      </c>
      <c r="F1" s="166"/>
      <c r="G1" s="166"/>
      <c r="H1" s="166"/>
    </row>
    <row r="2" spans="1:8" s="3" customFormat="1" ht="90" thickBot="1">
      <c r="A2" s="31"/>
      <c r="D2"/>
      <c r="E2" s="43" t="s">
        <v>65</v>
      </c>
      <c r="F2" s="32" t="s">
        <v>66</v>
      </c>
      <c r="G2" s="46" t="s">
        <v>0</v>
      </c>
      <c r="H2" s="32" t="s">
        <v>1</v>
      </c>
    </row>
    <row r="3" spans="1:8" s="4" customFormat="1" ht="18">
      <c r="A3" s="28" t="s">
        <v>83</v>
      </c>
      <c r="B3"/>
      <c r="C3"/>
      <c r="D3"/>
      <c r="E3" s="44" t="s">
        <v>2</v>
      </c>
      <c r="F3" s="41" t="s">
        <v>3</v>
      </c>
      <c r="G3" s="44" t="s">
        <v>4</v>
      </c>
      <c r="H3" s="42" t="s">
        <v>5</v>
      </c>
    </row>
    <row r="4" spans="1:8" ht="12.75">
      <c r="A4" s="27"/>
      <c r="E4" s="45"/>
      <c r="F4" s="33"/>
      <c r="G4" s="38"/>
      <c r="H4" s="92"/>
    </row>
    <row r="5" spans="1:8" ht="15">
      <c r="A5" s="11" t="s">
        <v>78</v>
      </c>
      <c r="B5" s="2"/>
      <c r="C5" s="2"/>
      <c r="D5" s="2"/>
      <c r="E5" s="45"/>
      <c r="F5" s="33"/>
      <c r="G5" s="38"/>
      <c r="H5" s="5"/>
    </row>
    <row r="6" spans="1:8" ht="12.75" customHeight="1">
      <c r="A6" s="11" t="s">
        <v>61</v>
      </c>
      <c r="B6" s="2"/>
      <c r="C6" s="2"/>
      <c r="D6" s="2"/>
      <c r="E6" s="45"/>
      <c r="F6" s="33"/>
      <c r="G6" s="38"/>
      <c r="H6" s="5"/>
    </row>
    <row r="7" spans="1:8" ht="15">
      <c r="A7" s="11" t="s">
        <v>68</v>
      </c>
      <c r="B7" s="2"/>
      <c r="C7" s="2"/>
      <c r="D7" s="2"/>
      <c r="E7" s="103">
        <v>0.01219</v>
      </c>
      <c r="F7" s="104">
        <v>0.01188</v>
      </c>
      <c r="G7" s="85">
        <f>40489*E7</f>
        <v>493.56</v>
      </c>
      <c r="H7" s="86">
        <f>38769*F7</f>
        <v>460.58</v>
      </c>
    </row>
    <row r="8" spans="1:8" ht="12.75">
      <c r="A8" s="50"/>
      <c r="B8" s="2"/>
      <c r="C8" s="2"/>
      <c r="D8" s="2"/>
      <c r="E8" s="103"/>
      <c r="F8" s="104"/>
      <c r="G8" s="85"/>
      <c r="H8" s="86"/>
    </row>
    <row r="9" spans="1:8" ht="15">
      <c r="A9" s="11" t="s">
        <v>69</v>
      </c>
      <c r="B9" s="2"/>
      <c r="C9" s="2"/>
      <c r="D9" s="2"/>
      <c r="E9" s="103">
        <v>0.01138</v>
      </c>
      <c r="F9" s="104">
        <v>0.01108</v>
      </c>
      <c r="G9" s="85">
        <f>40489*E9</f>
        <v>460.76</v>
      </c>
      <c r="H9" s="86">
        <f>38769*F9</f>
        <v>429.56</v>
      </c>
    </row>
    <row r="10" spans="1:8" ht="12.75">
      <c r="A10" s="50"/>
      <c r="B10" s="2"/>
      <c r="C10" s="2"/>
      <c r="D10" s="2"/>
      <c r="E10" s="103"/>
      <c r="F10" s="104"/>
      <c r="G10" s="85"/>
      <c r="H10" s="86"/>
    </row>
    <row r="11" spans="1:8" ht="15">
      <c r="A11" s="11" t="s">
        <v>70</v>
      </c>
      <c r="B11" s="2"/>
      <c r="C11" s="2"/>
      <c r="D11" s="2"/>
      <c r="E11" s="103">
        <v>0.00759</v>
      </c>
      <c r="F11" s="104">
        <v>0.00739</v>
      </c>
      <c r="G11" s="85">
        <f>40489*E11</f>
        <v>307.31</v>
      </c>
      <c r="H11" s="86">
        <f>38769*F11</f>
        <v>286.5</v>
      </c>
    </row>
    <row r="12" spans="1:8" ht="12.75">
      <c r="A12" s="50"/>
      <c r="B12" s="2"/>
      <c r="C12" s="2"/>
      <c r="D12" s="2"/>
      <c r="E12" s="103"/>
      <c r="F12" s="104"/>
      <c r="G12" s="85"/>
      <c r="H12" s="86"/>
    </row>
    <row r="13" spans="1:8" ht="15">
      <c r="A13" s="11" t="s">
        <v>71</v>
      </c>
      <c r="B13" s="2"/>
      <c r="C13" s="2"/>
      <c r="D13" s="2"/>
      <c r="E13" s="103">
        <v>0.00515</v>
      </c>
      <c r="F13" s="104">
        <v>0.00501</v>
      </c>
      <c r="G13" s="85">
        <f>40489*E13</f>
        <v>208.52</v>
      </c>
      <c r="H13" s="86">
        <f>38769*F13</f>
        <v>194.23</v>
      </c>
    </row>
    <row r="14" spans="1:8" ht="12.75">
      <c r="A14" s="50"/>
      <c r="B14" s="2"/>
      <c r="C14" s="2"/>
      <c r="D14" s="2"/>
      <c r="E14" s="103"/>
      <c r="F14" s="104"/>
      <c r="G14" s="80"/>
      <c r="H14" s="81"/>
    </row>
    <row r="15" spans="1:8" ht="15">
      <c r="A15" s="11" t="s">
        <v>72</v>
      </c>
      <c r="B15" s="2"/>
      <c r="C15" s="2"/>
      <c r="D15" s="2"/>
      <c r="E15" s="103">
        <v>0.00226</v>
      </c>
      <c r="F15" s="104">
        <v>0.0022</v>
      </c>
      <c r="G15" s="85">
        <f>40489*E15</f>
        <v>91.51</v>
      </c>
      <c r="H15" s="86">
        <f>38769*F15</f>
        <v>85.29</v>
      </c>
    </row>
    <row r="16" spans="1:8" ht="12.75">
      <c r="A16" s="50"/>
      <c r="B16" s="2"/>
      <c r="C16" s="2"/>
      <c r="D16" s="2"/>
      <c r="E16" s="103"/>
      <c r="F16" s="104"/>
      <c r="G16" s="80"/>
      <c r="H16" s="81"/>
    </row>
    <row r="17" spans="1:8" ht="15">
      <c r="A17" s="11" t="s">
        <v>73</v>
      </c>
      <c r="B17" s="2"/>
      <c r="C17" s="2"/>
      <c r="D17" s="2"/>
      <c r="E17" s="103">
        <v>0.00136</v>
      </c>
      <c r="F17" s="104">
        <v>0.00132</v>
      </c>
      <c r="G17" s="85">
        <f>40489*E17</f>
        <v>55.07</v>
      </c>
      <c r="H17" s="86">
        <f>38769*F17</f>
        <v>51.18</v>
      </c>
    </row>
    <row r="18" spans="1:8" ht="15">
      <c r="A18" s="11"/>
      <c r="B18" s="2"/>
      <c r="C18" s="2"/>
      <c r="D18" s="2"/>
      <c r="E18" s="103"/>
      <c r="F18" s="104"/>
      <c r="G18" s="85"/>
      <c r="H18" s="86"/>
    </row>
    <row r="19" spans="1:8" ht="15">
      <c r="A19" s="11"/>
      <c r="B19" s="2"/>
      <c r="C19" s="2"/>
      <c r="D19" s="2"/>
      <c r="E19" s="103"/>
      <c r="F19" s="104"/>
      <c r="G19" s="85"/>
      <c r="H19" s="86"/>
    </row>
    <row r="20" spans="1:8" ht="15">
      <c r="A20" s="11" t="s">
        <v>128</v>
      </c>
      <c r="B20" s="2"/>
      <c r="C20" s="2"/>
      <c r="D20" s="2"/>
      <c r="E20" s="45"/>
      <c r="F20" s="33"/>
      <c r="G20" s="38"/>
      <c r="H20" s="5"/>
    </row>
    <row r="21" spans="1:8" ht="12.75" customHeight="1">
      <c r="A21" s="11" t="s">
        <v>61</v>
      </c>
      <c r="B21" s="2"/>
      <c r="C21" s="2"/>
      <c r="D21" s="2"/>
      <c r="E21" s="45"/>
      <c r="F21" s="33"/>
      <c r="G21" s="38"/>
      <c r="H21" s="5"/>
    </row>
    <row r="22" spans="1:8" ht="15">
      <c r="A22" s="11" t="s">
        <v>74</v>
      </c>
      <c r="B22" s="2"/>
      <c r="C22" s="2"/>
      <c r="D22" s="2"/>
      <c r="E22" s="103">
        <v>0.01194</v>
      </c>
      <c r="F22" s="104">
        <v>0.01164</v>
      </c>
      <c r="G22" s="85">
        <f>40489*E22</f>
        <v>483.44</v>
      </c>
      <c r="H22" s="86">
        <f>38769*F22</f>
        <v>451.27</v>
      </c>
    </row>
    <row r="23" spans="1:8" ht="12.75" customHeight="1">
      <c r="A23" s="11"/>
      <c r="B23" s="2"/>
      <c r="C23" s="2"/>
      <c r="D23" s="2"/>
      <c r="E23" s="78"/>
      <c r="F23" s="79"/>
      <c r="G23" s="80"/>
      <c r="H23" s="81"/>
    </row>
    <row r="24" spans="1:8" ht="13.5" thickBot="1">
      <c r="A24" s="2" t="s">
        <v>62</v>
      </c>
      <c r="B24" s="2"/>
      <c r="C24" s="2"/>
      <c r="D24" s="33"/>
      <c r="E24" s="83" t="s">
        <v>62</v>
      </c>
      <c r="F24" s="84" t="s">
        <v>62</v>
      </c>
      <c r="G24" s="91" t="s">
        <v>62</v>
      </c>
      <c r="H24" s="93" t="s">
        <v>62</v>
      </c>
    </row>
    <row r="25" spans="1:8" ht="12.75">
      <c r="A25" s="2"/>
      <c r="B25" s="2"/>
      <c r="C25" s="2"/>
      <c r="D25" s="2"/>
      <c r="E25" s="2"/>
      <c r="F25" s="2"/>
      <c r="G25" s="6"/>
      <c r="H25" s="6"/>
    </row>
    <row r="26" spans="7:8" ht="42" customHeight="1">
      <c r="G26" s="34"/>
      <c r="H26" s="6"/>
    </row>
    <row r="27" spans="7:8" ht="12.75">
      <c r="G27" s="34"/>
      <c r="H27" s="6"/>
    </row>
    <row r="28" spans="7:8" ht="12.75">
      <c r="G28" s="34"/>
      <c r="H28" s="6"/>
    </row>
    <row r="29" spans="7:8" ht="18.75" customHeight="1">
      <c r="G29" s="35"/>
      <c r="H29" s="6"/>
    </row>
    <row r="30" spans="1:8" ht="12.75">
      <c r="A30" s="2"/>
      <c r="B30" s="2"/>
      <c r="C30" s="2"/>
      <c r="D30" s="2"/>
      <c r="E30" s="2"/>
      <c r="F30" s="2"/>
      <c r="G30" s="34"/>
      <c r="H30" s="6"/>
    </row>
    <row r="31" spans="1:8" ht="12.75">
      <c r="A31" s="2"/>
      <c r="B31" s="2"/>
      <c r="C31" s="2"/>
      <c r="D31" s="2"/>
      <c r="E31" s="8"/>
      <c r="F31" s="8"/>
      <c r="G31" s="36"/>
      <c r="H31" s="37"/>
    </row>
    <row r="32" spans="1:8" ht="18.75" customHeight="1">
      <c r="A32" s="9"/>
      <c r="B32" s="2"/>
      <c r="C32" s="2"/>
      <c r="D32" s="2"/>
      <c r="E32" s="10"/>
      <c r="F32" s="10"/>
      <c r="G32" s="34"/>
      <c r="H32" s="6"/>
    </row>
    <row r="33" spans="1:8" ht="11.25" customHeight="1">
      <c r="A33" s="9"/>
      <c r="B33" s="2"/>
      <c r="C33" s="2"/>
      <c r="D33" s="2"/>
      <c r="E33" s="2"/>
      <c r="F33" s="2"/>
      <c r="G33" s="34"/>
      <c r="H33" s="6"/>
    </row>
    <row r="34" spans="1:6" ht="15">
      <c r="A34" s="11"/>
      <c r="B34" s="2"/>
      <c r="C34" s="2"/>
      <c r="D34" s="2"/>
      <c r="E34" s="2"/>
      <c r="F34" s="2"/>
    </row>
    <row r="35" spans="1:6" ht="12.75">
      <c r="A35" s="2"/>
      <c r="B35" s="2"/>
      <c r="C35" s="2"/>
      <c r="D35" s="2"/>
      <c r="E35" s="2"/>
      <c r="F35" s="2"/>
    </row>
    <row r="36" spans="1:6" ht="12.75">
      <c r="A36" s="2"/>
      <c r="B36" s="2"/>
      <c r="C36" s="2"/>
      <c r="D36" s="2"/>
      <c r="E36" s="2"/>
      <c r="F36" s="2"/>
    </row>
    <row r="37" spans="1:6" ht="12.75">
      <c r="A37" s="2"/>
      <c r="B37" s="2"/>
      <c r="C37" s="2"/>
      <c r="D37" s="2"/>
      <c r="E37" s="2"/>
      <c r="F37" s="2"/>
    </row>
    <row r="38" spans="1:6" ht="18">
      <c r="A38" s="9"/>
      <c r="B38" s="2"/>
      <c r="C38" s="2"/>
      <c r="D38" s="2"/>
      <c r="E38" s="2"/>
      <c r="F38" s="7"/>
    </row>
    <row r="39" spans="1:6" ht="12.75">
      <c r="A39" s="2"/>
      <c r="B39" s="2"/>
      <c r="C39" s="2"/>
      <c r="D39" s="2"/>
      <c r="E39" s="2"/>
      <c r="F39" s="12"/>
    </row>
    <row r="40" spans="1:6" ht="12.75">
      <c r="A40" s="2"/>
      <c r="B40" s="2"/>
      <c r="C40" s="2"/>
      <c r="D40" s="2"/>
      <c r="E40" s="2"/>
      <c r="F40" s="12"/>
    </row>
    <row r="41" spans="1:6" ht="12.75">
      <c r="A41" s="2"/>
      <c r="B41" s="2"/>
      <c r="C41" s="2"/>
      <c r="D41" s="2"/>
      <c r="E41" s="2"/>
      <c r="F41" s="2"/>
    </row>
    <row r="42" spans="1:6" ht="12.75">
      <c r="A42" s="2"/>
      <c r="B42" s="2"/>
      <c r="C42" s="2"/>
      <c r="D42" s="2"/>
      <c r="E42" s="2"/>
      <c r="F42" s="2"/>
    </row>
    <row r="43" spans="1:6" ht="18">
      <c r="A43" s="9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5.75">
      <c r="A55" s="13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s="15" customFormat="1" ht="18">
      <c r="A57" s="9"/>
      <c r="B57" s="14"/>
      <c r="C57" s="14"/>
      <c r="D57" s="14"/>
      <c r="E57" s="2"/>
      <c r="F57" s="14"/>
    </row>
    <row r="58" spans="1:6" ht="18">
      <c r="A58" s="2"/>
      <c r="B58" s="2"/>
      <c r="C58" s="2"/>
      <c r="D58" s="2"/>
      <c r="E58" s="14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8">
      <c r="A68" s="9"/>
      <c r="B68" s="2"/>
      <c r="C68" s="2"/>
      <c r="D68" s="2"/>
      <c r="E68" s="2"/>
      <c r="F68" s="2"/>
    </row>
    <row r="69" spans="1:6" ht="15.75">
      <c r="A69" s="13"/>
      <c r="B69" s="2"/>
      <c r="C69" s="2"/>
      <c r="D69" s="2"/>
      <c r="E69" s="2"/>
      <c r="F69" s="2"/>
    </row>
    <row r="70" spans="1:6" ht="12.75">
      <c r="A70" s="16"/>
      <c r="B70" s="2"/>
      <c r="C70" s="2"/>
      <c r="D70" s="2"/>
      <c r="E70" s="2"/>
      <c r="F70" s="2"/>
    </row>
    <row r="71" spans="1:6" ht="12.75">
      <c r="A71" s="16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8">
      <c r="A73" s="9"/>
      <c r="B73" s="2"/>
      <c r="C73" s="2"/>
      <c r="D73" s="2"/>
      <c r="E73" s="2"/>
      <c r="F73" s="2"/>
    </row>
    <row r="74" spans="1:6" ht="18">
      <c r="A74" s="9"/>
      <c r="B74" s="2"/>
      <c r="C74" s="2"/>
      <c r="D74" s="2"/>
      <c r="E74" s="2"/>
      <c r="F74" s="2"/>
    </row>
    <row r="75" spans="1:6" ht="18">
      <c r="A75" s="9"/>
      <c r="B75" s="2"/>
      <c r="C75" s="2"/>
      <c r="D75" s="2"/>
      <c r="E75" s="2"/>
      <c r="F75" s="2"/>
    </row>
    <row r="76" spans="1:6" ht="18">
      <c r="A76" s="9"/>
      <c r="B76" s="2"/>
      <c r="C76" s="2"/>
      <c r="D76" s="2"/>
      <c r="E76" s="2"/>
      <c r="F76" s="2"/>
    </row>
    <row r="77" ht="12.75">
      <c r="E77" s="2"/>
    </row>
  </sheetData>
  <mergeCells count="1">
    <mergeCell ref="E1:H1"/>
  </mergeCells>
  <printOptions/>
  <pageMargins left="0.3937007874015748" right="0.2362204724409449" top="1.4960629921259843" bottom="0.6692913385826772" header="0.4330708661417323" footer="0.31496062992125984"/>
  <pageSetup horizontalDpi="300" verticalDpi="300" orientation="portrait" paperSize="9" r:id="rId2"/>
  <headerFooter alignWithMargins="0">
    <oddHeader>&amp;L&amp;"Arial,Fett"&amp;11SenBJS IIE/IIA&amp;C&amp;"Arial,Fett"&amp;14Festsetzung der Personalkosten
 pro Platz/Jahr 2004&amp;R&amp;8&amp;A
&amp;D&amp;10
&amp;7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C2" sqref="C2"/>
    </sheetView>
  </sheetViews>
  <sheetFormatPr defaultColWidth="11.421875" defaultRowHeight="12.75"/>
  <cols>
    <col min="5" max="5" width="5.421875" style="0" customWidth="1"/>
    <col min="6" max="6" width="2.57421875" style="0" customWidth="1"/>
    <col min="7" max="7" width="16.28125" style="1" customWidth="1"/>
    <col min="8" max="8" width="16.8515625" style="1" customWidth="1"/>
  </cols>
  <sheetData>
    <row r="1" spans="7:8" ht="12.75" customHeight="1" thickBot="1">
      <c r="G1" s="167" t="s">
        <v>80</v>
      </c>
      <c r="H1" s="167"/>
    </row>
    <row r="2" spans="1:8" ht="12.75">
      <c r="A2" s="133" t="s">
        <v>67</v>
      </c>
      <c r="B2" s="134">
        <f>'GR-Seite 1a'!B1</f>
        <v>38323</v>
      </c>
      <c r="C2" s="135" t="s">
        <v>62</v>
      </c>
      <c r="G2" s="17" t="s">
        <v>10</v>
      </c>
      <c r="H2" s="18"/>
    </row>
    <row r="3" spans="7:8" ht="26.25" thickBot="1">
      <c r="G3" s="19" t="s">
        <v>11</v>
      </c>
      <c r="H3" s="20" t="s">
        <v>12</v>
      </c>
    </row>
    <row r="4" spans="1:8" ht="16.5">
      <c r="A4" s="21" t="s">
        <v>13</v>
      </c>
      <c r="G4" s="58" t="s">
        <v>14</v>
      </c>
      <c r="H4" s="59" t="s">
        <v>14</v>
      </c>
    </row>
    <row r="5" spans="1:8" s="2" customFormat="1" ht="16.5">
      <c r="A5" s="52" t="s">
        <v>15</v>
      </c>
      <c r="G5" s="53"/>
      <c r="H5" s="54"/>
    </row>
    <row r="6" spans="1:8" s="2" customFormat="1" ht="9.75" customHeight="1">
      <c r="A6" s="52"/>
      <c r="G6" s="53"/>
      <c r="H6" s="54"/>
    </row>
    <row r="7" spans="1:8" s="2" customFormat="1" ht="15">
      <c r="A7" s="11" t="s">
        <v>16</v>
      </c>
      <c r="G7" s="53">
        <v>663.86</v>
      </c>
      <c r="H7" s="55"/>
    </row>
    <row r="8" spans="1:8" s="2" customFormat="1" ht="15">
      <c r="A8" s="11" t="s">
        <v>17</v>
      </c>
      <c r="G8" s="53"/>
      <c r="H8" s="55"/>
    </row>
    <row r="9" spans="7:8" s="2" customFormat="1" ht="9" customHeight="1">
      <c r="G9" s="53"/>
      <c r="H9" s="55"/>
    </row>
    <row r="10" spans="1:8" s="2" customFormat="1" ht="15">
      <c r="A10" s="11" t="s">
        <v>18</v>
      </c>
      <c r="G10" s="56">
        <v>7.87</v>
      </c>
      <c r="H10" s="57"/>
    </row>
    <row r="11" spans="7:8" s="2" customFormat="1" ht="9" customHeight="1">
      <c r="G11" s="53"/>
      <c r="H11" s="55"/>
    </row>
    <row r="12" spans="1:8" s="2" customFormat="1" ht="15.75">
      <c r="A12" s="13" t="s">
        <v>19</v>
      </c>
      <c r="G12" s="53"/>
      <c r="H12" s="55"/>
    </row>
    <row r="13" spans="1:8" s="2" customFormat="1" ht="9.75" customHeight="1">
      <c r="A13" s="13"/>
      <c r="G13" s="53"/>
      <c r="H13" s="55"/>
    </row>
    <row r="14" spans="1:8" s="2" customFormat="1" ht="12.75">
      <c r="A14" s="2" t="s">
        <v>132</v>
      </c>
      <c r="G14" s="53"/>
      <c r="H14" s="90">
        <v>671.73</v>
      </c>
    </row>
    <row r="15" spans="1:8" ht="9" customHeight="1">
      <c r="A15" s="48" t="s">
        <v>62</v>
      </c>
      <c r="B15" s="48"/>
      <c r="C15" s="48"/>
      <c r="D15" s="48"/>
      <c r="E15" s="48"/>
      <c r="F15" s="48"/>
      <c r="G15" s="51"/>
      <c r="H15" s="106" t="s">
        <v>62</v>
      </c>
    </row>
    <row r="16" spans="1:8" ht="12.75">
      <c r="A16" s="2" t="s">
        <v>133</v>
      </c>
      <c r="B16" s="48"/>
      <c r="C16" s="48"/>
      <c r="D16" s="48"/>
      <c r="E16" s="48"/>
      <c r="F16" s="48"/>
      <c r="G16" s="51"/>
      <c r="H16" s="87">
        <v>503.8</v>
      </c>
    </row>
    <row r="17" spans="1:8" ht="9" customHeight="1">
      <c r="A17" s="61"/>
      <c r="B17" s="61"/>
      <c r="C17" s="61"/>
      <c r="D17" s="61"/>
      <c r="E17" s="61"/>
      <c r="F17" s="61"/>
      <c r="G17" s="62"/>
      <c r="H17" s="63"/>
    </row>
    <row r="18" spans="1:8" ht="16.5">
      <c r="A18" s="52" t="s">
        <v>20</v>
      </c>
      <c r="B18" s="2"/>
      <c r="C18" s="2"/>
      <c r="D18" s="2"/>
      <c r="E18" s="2"/>
      <c r="F18" s="2"/>
      <c r="G18" s="64"/>
      <c r="H18" s="57"/>
    </row>
    <row r="19" spans="1:8" ht="9.75" customHeight="1">
      <c r="A19" s="52"/>
      <c r="B19" s="2"/>
      <c r="C19" s="2"/>
      <c r="D19" s="2"/>
      <c r="E19" s="2"/>
      <c r="F19" s="2"/>
      <c r="G19" s="64"/>
      <c r="H19" s="57"/>
    </row>
    <row r="20" spans="1:8" ht="15">
      <c r="A20" s="11" t="s">
        <v>21</v>
      </c>
      <c r="B20" s="2"/>
      <c r="C20" s="2"/>
      <c r="D20" s="2"/>
      <c r="E20" s="2"/>
      <c r="F20" s="2"/>
      <c r="G20" s="53"/>
      <c r="H20" s="55"/>
    </row>
    <row r="21" spans="1:8" ht="12.75">
      <c r="A21" s="2" t="s">
        <v>22</v>
      </c>
      <c r="B21" s="2"/>
      <c r="C21" s="2"/>
      <c r="D21" s="2"/>
      <c r="E21" s="2"/>
      <c r="F21" s="2"/>
      <c r="G21" s="53">
        <v>283.39</v>
      </c>
      <c r="H21" s="55"/>
    </row>
    <row r="22" spans="1:8" ht="15">
      <c r="A22" s="11" t="s">
        <v>23</v>
      </c>
      <c r="B22" s="2"/>
      <c r="C22" s="2"/>
      <c r="D22" s="2"/>
      <c r="E22" s="2"/>
      <c r="F22" s="2"/>
      <c r="G22" s="53">
        <v>359.48</v>
      </c>
      <c r="H22" s="55"/>
    </row>
    <row r="23" spans="1:8" ht="9.75" customHeight="1">
      <c r="A23" s="2"/>
      <c r="B23" s="2"/>
      <c r="C23" s="2"/>
      <c r="D23" s="2"/>
      <c r="E23" s="2"/>
      <c r="F23" s="2"/>
      <c r="G23" s="56"/>
      <c r="H23" s="55"/>
    </row>
    <row r="24" spans="1:8" ht="15.75">
      <c r="A24" s="60" t="s">
        <v>24</v>
      </c>
      <c r="B24" s="48"/>
      <c r="C24" s="48"/>
      <c r="D24" s="48"/>
      <c r="E24" s="48"/>
      <c r="F24" s="48"/>
      <c r="G24" s="51"/>
      <c r="H24" s="88">
        <f>SUM(G21:G22)</f>
        <v>642.87</v>
      </c>
    </row>
    <row r="25" spans="1:8" ht="12.75" customHeight="1">
      <c r="A25" s="13"/>
      <c r="B25" s="2" t="s">
        <v>134</v>
      </c>
      <c r="C25" s="2"/>
      <c r="D25" s="2"/>
      <c r="E25" s="2"/>
      <c r="F25" s="2"/>
      <c r="G25" s="53"/>
      <c r="H25" s="90">
        <f>H24/12*3</f>
        <v>160.72</v>
      </c>
    </row>
    <row r="26" spans="1:8" ht="9" customHeight="1">
      <c r="A26" s="61"/>
      <c r="B26" s="61"/>
      <c r="C26" s="61"/>
      <c r="D26" s="61"/>
      <c r="E26" s="61"/>
      <c r="F26" s="61"/>
      <c r="G26" s="62"/>
      <c r="H26" s="63"/>
    </row>
    <row r="27" spans="1:8" ht="16.5">
      <c r="A27" s="52" t="s">
        <v>25</v>
      </c>
      <c r="B27" s="2"/>
      <c r="C27" s="2"/>
      <c r="D27" s="2"/>
      <c r="E27" s="2"/>
      <c r="F27" s="2"/>
      <c r="G27" s="53"/>
      <c r="H27" s="55"/>
    </row>
    <row r="28" spans="1:8" ht="9.75" customHeight="1">
      <c r="A28" s="52"/>
      <c r="B28" s="2"/>
      <c r="C28" s="2"/>
      <c r="D28" s="2"/>
      <c r="E28" s="2"/>
      <c r="F28" s="2"/>
      <c r="G28" s="53"/>
      <c r="H28" s="55"/>
    </row>
    <row r="29" spans="1:8" ht="15">
      <c r="A29" s="11" t="s">
        <v>26</v>
      </c>
      <c r="B29" s="2"/>
      <c r="C29" s="2"/>
      <c r="D29" s="2"/>
      <c r="E29" s="2"/>
      <c r="F29" s="2"/>
      <c r="G29" s="53"/>
      <c r="H29" s="55"/>
    </row>
    <row r="30" spans="1:8" ht="12.75">
      <c r="A30" s="2" t="s">
        <v>165</v>
      </c>
      <c r="B30" s="2"/>
      <c r="C30" s="2"/>
      <c r="D30" s="2"/>
      <c r="E30" s="2"/>
      <c r="F30" s="2"/>
      <c r="G30" s="53"/>
      <c r="H30" s="55"/>
    </row>
    <row r="31" spans="1:8" ht="12.75">
      <c r="A31" s="2" t="s">
        <v>27</v>
      </c>
      <c r="B31" s="2"/>
      <c r="C31" s="2"/>
      <c r="D31" s="2"/>
      <c r="E31" s="2"/>
      <c r="F31" s="2"/>
      <c r="G31" s="53"/>
      <c r="H31" s="55"/>
    </row>
    <row r="32" spans="1:8" ht="12.75">
      <c r="A32" s="2" t="s">
        <v>28</v>
      </c>
      <c r="B32" s="2"/>
      <c r="C32" s="2"/>
      <c r="D32" s="2"/>
      <c r="E32" s="2"/>
      <c r="F32" s="2"/>
      <c r="G32" s="53"/>
      <c r="H32" s="55"/>
    </row>
    <row r="33" spans="1:8" ht="12.75">
      <c r="A33" s="2" t="s">
        <v>29</v>
      </c>
      <c r="B33" s="2"/>
      <c r="C33" s="2"/>
      <c r="D33" s="2"/>
      <c r="E33" s="2"/>
      <c r="F33" s="2"/>
      <c r="G33" s="53"/>
      <c r="H33" s="55"/>
    </row>
    <row r="34" spans="1:8" ht="12.75">
      <c r="A34" s="2" t="s">
        <v>166</v>
      </c>
      <c r="B34" s="2"/>
      <c r="C34" s="2"/>
      <c r="D34" s="2"/>
      <c r="E34" s="2"/>
      <c r="F34" s="2"/>
      <c r="G34" s="53"/>
      <c r="H34" s="55"/>
    </row>
    <row r="35" spans="1:8" ht="12.75">
      <c r="A35" s="2" t="s">
        <v>30</v>
      </c>
      <c r="B35" s="2"/>
      <c r="C35" s="2"/>
      <c r="D35" s="2"/>
      <c r="E35" s="2"/>
      <c r="F35" s="2"/>
      <c r="G35" s="53"/>
      <c r="H35" s="55"/>
    </row>
    <row r="36" spans="1:8" ht="12.75">
      <c r="A36" s="2" t="s">
        <v>31</v>
      </c>
      <c r="B36" s="2"/>
      <c r="C36" s="2"/>
      <c r="D36" s="2"/>
      <c r="E36" s="2"/>
      <c r="F36" s="2"/>
      <c r="G36" s="53">
        <v>335.87</v>
      </c>
      <c r="H36" s="55"/>
    </row>
    <row r="37" spans="1:8" ht="11.25" customHeight="1">
      <c r="A37" s="2"/>
      <c r="B37" s="2"/>
      <c r="C37" s="2"/>
      <c r="D37" s="2"/>
      <c r="E37" s="2"/>
      <c r="F37" s="2"/>
      <c r="G37" s="53"/>
      <c r="H37" s="55"/>
    </row>
    <row r="38" spans="1:8" ht="15">
      <c r="A38" s="11" t="s">
        <v>32</v>
      </c>
      <c r="B38" s="2"/>
      <c r="C38" s="2"/>
      <c r="D38" s="2"/>
      <c r="E38" s="2"/>
      <c r="F38" s="2"/>
      <c r="G38" s="53">
        <v>20.99</v>
      </c>
      <c r="H38" s="55"/>
    </row>
    <row r="39" spans="1:8" ht="9" customHeight="1">
      <c r="A39" s="11"/>
      <c r="B39" s="2"/>
      <c r="C39" s="2"/>
      <c r="D39" s="2"/>
      <c r="E39" s="2"/>
      <c r="F39" s="2"/>
      <c r="G39" s="53"/>
      <c r="H39" s="55"/>
    </row>
    <row r="40" spans="1:8" ht="15">
      <c r="A40" s="11" t="s">
        <v>33</v>
      </c>
      <c r="B40" s="2"/>
      <c r="C40" s="2"/>
      <c r="D40" s="2"/>
      <c r="E40" s="2"/>
      <c r="F40" s="2"/>
      <c r="G40" s="53" t="s">
        <v>62</v>
      </c>
      <c r="H40" s="55"/>
    </row>
    <row r="41" spans="1:8" ht="9" customHeight="1">
      <c r="A41" s="16" t="s">
        <v>62</v>
      </c>
      <c r="B41" s="2"/>
      <c r="C41" s="2"/>
      <c r="D41" s="2"/>
      <c r="E41" s="2"/>
      <c r="F41" s="2"/>
      <c r="G41" s="67" t="s">
        <v>62</v>
      </c>
      <c r="H41" s="55"/>
    </row>
    <row r="42" spans="1:8" ht="12.75">
      <c r="A42" s="16" t="s">
        <v>82</v>
      </c>
      <c r="B42" s="2"/>
      <c r="C42" s="2"/>
      <c r="D42" s="2"/>
      <c r="E42" s="2"/>
      <c r="F42" s="2"/>
      <c r="G42" s="67" t="s">
        <v>81</v>
      </c>
      <c r="H42" s="55"/>
    </row>
    <row r="43" spans="1:8" ht="12.75">
      <c r="A43" s="16" t="s">
        <v>135</v>
      </c>
      <c r="B43" s="2"/>
      <c r="C43" s="2"/>
      <c r="D43" s="2"/>
      <c r="E43" s="2"/>
      <c r="F43" s="2"/>
      <c r="G43" s="67" t="s">
        <v>136</v>
      </c>
      <c r="H43" s="55"/>
    </row>
    <row r="44" spans="1:8" ht="9" customHeight="1">
      <c r="A44" s="2"/>
      <c r="B44" s="2"/>
      <c r="C44" s="2"/>
      <c r="D44" s="2"/>
      <c r="E44" s="2"/>
      <c r="F44" s="2"/>
      <c r="G44" s="30"/>
      <c r="H44" s="30"/>
    </row>
    <row r="45" spans="1:8" ht="15">
      <c r="A45" s="11" t="s">
        <v>34</v>
      </c>
      <c r="B45" s="2"/>
      <c r="C45" s="2"/>
      <c r="D45" s="2"/>
      <c r="E45" s="2"/>
      <c r="F45" s="2"/>
      <c r="G45" s="53"/>
      <c r="H45" s="55"/>
    </row>
    <row r="46" spans="1:8" ht="12.75">
      <c r="A46" s="2" t="s">
        <v>35</v>
      </c>
      <c r="B46" s="2"/>
      <c r="C46" s="2"/>
      <c r="D46" s="2"/>
      <c r="E46" s="2"/>
      <c r="F46" s="2"/>
      <c r="G46" s="53"/>
      <c r="H46" s="55"/>
    </row>
    <row r="47" spans="1:8" ht="12.75">
      <c r="A47" s="2" t="s">
        <v>36</v>
      </c>
      <c r="B47" s="2"/>
      <c r="C47" s="2"/>
      <c r="D47" s="2"/>
      <c r="E47" s="2"/>
      <c r="F47" s="2"/>
      <c r="G47" s="53">
        <v>52.48</v>
      </c>
      <c r="H47" s="55"/>
    </row>
    <row r="48" spans="1:8" ht="9" customHeight="1">
      <c r="A48" s="2"/>
      <c r="B48" s="2"/>
      <c r="C48" s="2"/>
      <c r="D48" s="2"/>
      <c r="E48" s="2"/>
      <c r="F48" s="2"/>
      <c r="G48" s="53"/>
      <c r="H48" s="55"/>
    </row>
    <row r="49" spans="1:8" ht="15">
      <c r="A49" s="11" t="s">
        <v>37</v>
      </c>
      <c r="B49" s="2"/>
      <c r="C49" s="2"/>
      <c r="D49" s="2"/>
      <c r="E49" s="2"/>
      <c r="F49" s="2"/>
      <c r="G49" s="53">
        <v>5.25</v>
      </c>
      <c r="H49" s="55"/>
    </row>
    <row r="50" spans="1:8" ht="9" customHeight="1">
      <c r="A50" s="2"/>
      <c r="B50" s="2"/>
      <c r="C50" s="2"/>
      <c r="D50" s="2"/>
      <c r="E50" s="2"/>
      <c r="F50" s="2"/>
      <c r="G50" s="53"/>
      <c r="H50" s="55"/>
    </row>
    <row r="51" spans="1:8" ht="15.75">
      <c r="A51" s="13" t="s">
        <v>38</v>
      </c>
      <c r="B51" s="2"/>
      <c r="C51" s="2"/>
      <c r="D51" s="2"/>
      <c r="E51" s="2"/>
      <c r="F51" s="2"/>
      <c r="G51" s="53"/>
      <c r="H51" s="55"/>
    </row>
    <row r="52" spans="1:8" ht="9" customHeight="1">
      <c r="A52" s="13"/>
      <c r="B52" s="2"/>
      <c r="C52" s="2"/>
      <c r="D52" s="2"/>
      <c r="E52" s="2"/>
      <c r="F52" s="2"/>
      <c r="G52" s="53"/>
      <c r="H52" s="55"/>
    </row>
    <row r="53" spans="1:8" ht="12.75">
      <c r="A53" s="2" t="s">
        <v>137</v>
      </c>
      <c r="B53" s="2"/>
      <c r="C53" s="2"/>
      <c r="D53" s="2"/>
      <c r="E53" s="2"/>
      <c r="F53" s="2"/>
      <c r="G53" s="53"/>
      <c r="H53" s="90">
        <v>438.21</v>
      </c>
    </row>
    <row r="54" spans="1:8" ht="12.75">
      <c r="A54" s="2" t="s">
        <v>139</v>
      </c>
      <c r="B54" s="2"/>
      <c r="C54" s="2"/>
      <c r="D54" s="2"/>
      <c r="E54" s="2"/>
      <c r="F54" s="2"/>
      <c r="G54" s="53"/>
      <c r="H54" s="90">
        <f>'GR-Seite 6'!K19+'GR-Seite 6'!K22</f>
        <v>21.66</v>
      </c>
    </row>
    <row r="55" spans="1:8" ht="12.75">
      <c r="A55" s="65" t="s">
        <v>140</v>
      </c>
      <c r="B55" s="65"/>
      <c r="C55" s="65"/>
      <c r="D55" s="65"/>
      <c r="E55" s="65"/>
      <c r="F55" s="65"/>
      <c r="G55" s="66"/>
      <c r="H55" s="89">
        <f>'GR-Seite 6'!L19+'GR-Seite 6'!L22</f>
        <v>7.22</v>
      </c>
    </row>
    <row r="56" ht="12.75">
      <c r="A56" s="16" t="s">
        <v>138</v>
      </c>
    </row>
  </sheetData>
  <mergeCells count="1">
    <mergeCell ref="G1:H1"/>
  </mergeCells>
  <printOptions/>
  <pageMargins left="0.4330708661417323" right="0.2755905511811024" top="1.299212598425197" bottom="0.5" header="0.2755905511811024" footer="0.31496062992125984"/>
  <pageSetup horizontalDpi="300" verticalDpi="300" orientation="portrait" paperSize="9" r:id="rId1"/>
  <headerFooter alignWithMargins="0">
    <oddHeader>&amp;L&amp;"Arial,Fett"SenBJS IIE/IIA&amp;C&amp;"Arial,Fett"&amp;14Festsetzung der Sachkosten 
pro Platz/Jahr 2004&amp;R&amp;8&amp;A
&amp;D&amp;10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3">
      <selection activeCell="C1" sqref="C1"/>
    </sheetView>
  </sheetViews>
  <sheetFormatPr defaultColWidth="11.421875" defaultRowHeight="12.75"/>
  <cols>
    <col min="5" max="5" width="6.421875" style="0" customWidth="1"/>
    <col min="6" max="6" width="1.7109375" style="0" customWidth="1"/>
    <col min="7" max="8" width="19.00390625" style="0" customWidth="1"/>
  </cols>
  <sheetData>
    <row r="1" spans="1:8" ht="13.5" thickBot="1">
      <c r="A1" s="133" t="s">
        <v>67</v>
      </c>
      <c r="B1" s="134">
        <f>'GR-Seite 1a'!B1</f>
        <v>38323</v>
      </c>
      <c r="C1" s="135" t="s">
        <v>62</v>
      </c>
      <c r="G1" s="168" t="s">
        <v>80</v>
      </c>
      <c r="H1" s="168"/>
    </row>
    <row r="2" spans="7:8" ht="13.5" thickBot="1">
      <c r="G2" s="22" t="s">
        <v>10</v>
      </c>
      <c r="H2" s="23"/>
    </row>
    <row r="3" spans="1:8" ht="26.25" thickBot="1">
      <c r="A3" s="24"/>
      <c r="G3" s="25" t="s">
        <v>11</v>
      </c>
      <c r="H3" s="26" t="s">
        <v>39</v>
      </c>
    </row>
    <row r="4" spans="1:8" ht="18">
      <c r="A4" s="52" t="s">
        <v>40</v>
      </c>
      <c r="B4" s="14"/>
      <c r="C4" s="14"/>
      <c r="D4" s="14"/>
      <c r="E4" s="14"/>
      <c r="F4" s="75"/>
      <c r="G4" s="39" t="s">
        <v>14</v>
      </c>
      <c r="H4" s="40" t="s">
        <v>14</v>
      </c>
    </row>
    <row r="5" spans="1:8" ht="18">
      <c r="A5" s="52" t="s">
        <v>41</v>
      </c>
      <c r="B5" s="14"/>
      <c r="C5" s="14"/>
      <c r="D5" s="14"/>
      <c r="E5" s="14"/>
      <c r="F5" s="14"/>
      <c r="G5" s="68"/>
      <c r="H5" s="69"/>
    </row>
    <row r="6" spans="1:8" ht="12" customHeight="1">
      <c r="A6" s="52"/>
      <c r="B6" s="14"/>
      <c r="C6" s="14"/>
      <c r="D6" s="14"/>
      <c r="E6" s="14"/>
      <c r="F6" s="14"/>
      <c r="G6" s="70"/>
      <c r="H6" s="71"/>
    </row>
    <row r="7" spans="1:8" ht="15">
      <c r="A7" s="11" t="s">
        <v>42</v>
      </c>
      <c r="B7" s="2"/>
      <c r="C7" s="2"/>
      <c r="D7" s="2"/>
      <c r="E7" s="2"/>
      <c r="F7" s="2"/>
      <c r="G7" s="53"/>
      <c r="H7" s="55"/>
    </row>
    <row r="8" spans="1:8" ht="12.75" customHeight="1">
      <c r="A8" s="52"/>
      <c r="B8" s="2"/>
      <c r="C8" s="2"/>
      <c r="D8" s="2"/>
      <c r="E8" s="2"/>
      <c r="F8" s="2"/>
      <c r="G8" s="53"/>
      <c r="H8" s="55"/>
    </row>
    <row r="9" spans="1:8" ht="12.75">
      <c r="A9" s="2" t="s">
        <v>43</v>
      </c>
      <c r="B9" s="2"/>
      <c r="C9" s="2"/>
      <c r="D9" s="2"/>
      <c r="E9" s="2"/>
      <c r="F9" s="2"/>
      <c r="G9" s="56"/>
      <c r="H9" s="57"/>
    </row>
    <row r="10" spans="1:8" ht="12.75" customHeight="1">
      <c r="A10" s="2"/>
      <c r="B10" s="2"/>
      <c r="C10" s="2"/>
      <c r="D10" s="2"/>
      <c r="E10" s="2"/>
      <c r="F10" s="2"/>
      <c r="G10" s="53"/>
      <c r="H10" s="57"/>
    </row>
    <row r="11" spans="1:8" ht="12.75">
      <c r="A11" s="2" t="s">
        <v>44</v>
      </c>
      <c r="B11" s="2"/>
      <c r="C11" s="2"/>
      <c r="D11" s="2"/>
      <c r="E11" s="2"/>
      <c r="F11" s="2"/>
      <c r="G11" s="53"/>
      <c r="H11" s="57"/>
    </row>
    <row r="12" spans="1:8" s="27" customFormat="1" ht="12.75" customHeight="1">
      <c r="A12" s="52"/>
      <c r="B12" s="72"/>
      <c r="C12" s="72"/>
      <c r="D12" s="72"/>
      <c r="E12" s="72"/>
      <c r="F12" s="72"/>
      <c r="G12" s="73"/>
      <c r="H12" s="74"/>
    </row>
    <row r="13" spans="1:8" ht="12.75" customHeight="1">
      <c r="A13" s="2" t="s">
        <v>45</v>
      </c>
      <c r="B13" s="2"/>
      <c r="C13" s="2"/>
      <c r="D13" s="2"/>
      <c r="E13" s="2"/>
      <c r="F13" s="2"/>
      <c r="G13" s="53"/>
      <c r="H13" s="57"/>
    </row>
    <row r="14" spans="1:8" ht="12.75" customHeight="1">
      <c r="A14" s="52"/>
      <c r="B14" s="2"/>
      <c r="C14" s="2"/>
      <c r="D14" s="2"/>
      <c r="E14" s="2"/>
      <c r="F14" s="2"/>
      <c r="G14" s="53"/>
      <c r="H14" s="55"/>
    </row>
    <row r="15" spans="1:8" ht="12.75" customHeight="1">
      <c r="A15" s="2" t="s">
        <v>46</v>
      </c>
      <c r="B15" s="2"/>
      <c r="C15" s="2"/>
      <c r="D15" s="2"/>
      <c r="E15" s="2"/>
      <c r="F15" s="2"/>
      <c r="G15" s="53"/>
      <c r="H15" s="55"/>
    </row>
    <row r="16" spans="1:8" ht="12.75">
      <c r="A16" s="2" t="s">
        <v>47</v>
      </c>
      <c r="B16" s="2"/>
      <c r="C16" s="2"/>
      <c r="D16" s="2"/>
      <c r="E16" s="2"/>
      <c r="F16" s="2"/>
      <c r="G16" s="56"/>
      <c r="H16" s="55"/>
    </row>
    <row r="17" spans="1:8" ht="12.75">
      <c r="A17" s="2" t="s">
        <v>48</v>
      </c>
      <c r="B17" s="2"/>
      <c r="C17" s="2"/>
      <c r="D17" s="2"/>
      <c r="E17" s="2"/>
      <c r="F17" s="2"/>
      <c r="G17" s="56"/>
      <c r="H17" s="55"/>
    </row>
    <row r="18" spans="1:8" ht="12.75">
      <c r="A18" s="2" t="s">
        <v>49</v>
      </c>
      <c r="B18" s="2"/>
      <c r="C18" s="2"/>
      <c r="D18" s="2"/>
      <c r="E18" s="2"/>
      <c r="F18" s="2"/>
      <c r="G18" s="53">
        <v>367.35</v>
      </c>
      <c r="H18" s="90">
        <v>367.35</v>
      </c>
    </row>
    <row r="19" spans="1:8" ht="12.75">
      <c r="A19" s="2"/>
      <c r="B19" s="2"/>
      <c r="C19" s="2"/>
      <c r="D19" s="2"/>
      <c r="E19" s="2"/>
      <c r="F19" s="2"/>
      <c r="G19" s="53"/>
      <c r="H19" s="55"/>
    </row>
    <row r="20" spans="1:8" ht="16.5">
      <c r="A20" s="52"/>
      <c r="B20" s="2"/>
      <c r="C20" s="2"/>
      <c r="D20" s="2"/>
      <c r="E20" s="2"/>
      <c r="F20" s="2"/>
      <c r="G20" s="53"/>
      <c r="H20" s="55"/>
    </row>
    <row r="21" spans="1:8" ht="12.75" customHeight="1">
      <c r="A21" s="2"/>
      <c r="B21" s="2"/>
      <c r="C21" s="2"/>
      <c r="D21" s="2"/>
      <c r="E21" s="2"/>
      <c r="F21" s="2"/>
      <c r="G21" s="53"/>
      <c r="H21" s="55"/>
    </row>
    <row r="22" spans="1:8" ht="16.5">
      <c r="A22" s="52" t="s">
        <v>50</v>
      </c>
      <c r="B22" s="2"/>
      <c r="C22" s="2"/>
      <c r="D22" s="2"/>
      <c r="E22" s="2"/>
      <c r="F22" s="2"/>
      <c r="G22" s="53"/>
      <c r="H22" s="55"/>
    </row>
    <row r="23" spans="1:8" ht="12.75" customHeight="1">
      <c r="A23" s="16"/>
      <c r="B23" s="2"/>
      <c r="C23" s="2"/>
      <c r="D23" s="2"/>
      <c r="E23" s="2"/>
      <c r="F23" s="2"/>
      <c r="G23" s="53"/>
      <c r="H23" s="55"/>
    </row>
    <row r="24" spans="1:8" ht="15">
      <c r="A24" s="11" t="s">
        <v>51</v>
      </c>
      <c r="B24" s="2"/>
      <c r="C24" s="2"/>
      <c r="D24" s="2"/>
      <c r="E24" s="2"/>
      <c r="F24" s="2"/>
      <c r="G24" s="53"/>
      <c r="H24" s="55"/>
    </row>
    <row r="25" spans="1:8" ht="15">
      <c r="A25" s="11" t="s">
        <v>52</v>
      </c>
      <c r="B25" s="2"/>
      <c r="C25" s="2"/>
      <c r="D25" s="2"/>
      <c r="E25" s="2"/>
      <c r="F25" s="2"/>
      <c r="G25" s="53">
        <v>262.39</v>
      </c>
      <c r="H25" s="55"/>
    </row>
    <row r="26" spans="1:8" ht="12.75">
      <c r="A26" s="16" t="s">
        <v>53</v>
      </c>
      <c r="B26" s="2"/>
      <c r="C26" s="2"/>
      <c r="D26" s="2"/>
      <c r="E26" s="2"/>
      <c r="F26" s="2"/>
      <c r="G26" s="53"/>
      <c r="H26" s="55"/>
    </row>
    <row r="27" spans="1:8" ht="12.75" customHeight="1">
      <c r="A27" s="11"/>
      <c r="B27" s="2"/>
      <c r="C27" s="2"/>
      <c r="D27" s="2"/>
      <c r="E27" s="2"/>
      <c r="F27" s="2"/>
      <c r="G27" s="53"/>
      <c r="H27" s="55"/>
    </row>
    <row r="28" spans="1:8" ht="15">
      <c r="A28" s="11" t="s">
        <v>54</v>
      </c>
      <c r="B28" s="2"/>
      <c r="C28" s="2"/>
      <c r="D28" s="2"/>
      <c r="E28" s="2"/>
      <c r="F28" s="2"/>
      <c r="G28" s="53"/>
      <c r="H28" s="55"/>
    </row>
    <row r="29" spans="1:8" ht="15">
      <c r="A29" s="11"/>
      <c r="B29" s="2"/>
      <c r="C29" s="2"/>
      <c r="D29" s="2"/>
      <c r="E29" s="2"/>
      <c r="F29" s="2"/>
      <c r="G29" s="53"/>
      <c r="H29" s="55"/>
    </row>
    <row r="30" spans="1:8" ht="12.75">
      <c r="A30" s="16" t="s">
        <v>55</v>
      </c>
      <c r="B30" s="2"/>
      <c r="C30" s="2"/>
      <c r="D30" s="2"/>
      <c r="E30" s="2"/>
      <c r="F30" s="2"/>
      <c r="G30" s="53">
        <v>78.72</v>
      </c>
      <c r="H30" s="55"/>
    </row>
    <row r="31" spans="1:8" ht="12.75">
      <c r="A31" s="16" t="s">
        <v>56</v>
      </c>
      <c r="B31" s="2"/>
      <c r="C31" s="2"/>
      <c r="D31" s="2"/>
      <c r="E31" s="2"/>
      <c r="F31" s="2"/>
      <c r="G31" s="30"/>
      <c r="H31" s="55"/>
    </row>
    <row r="32" spans="1:8" ht="12.75" customHeight="1">
      <c r="A32" s="16"/>
      <c r="B32" s="2"/>
      <c r="C32" s="2"/>
      <c r="D32" s="2"/>
      <c r="E32" s="2"/>
      <c r="F32" s="2"/>
      <c r="G32" s="53"/>
      <c r="H32" s="55"/>
    </row>
    <row r="33" spans="1:8" ht="12.75" customHeight="1">
      <c r="A33" s="11" t="s">
        <v>120</v>
      </c>
      <c r="B33" s="2"/>
      <c r="C33" s="2"/>
      <c r="D33" s="2"/>
      <c r="E33" s="2"/>
      <c r="F33" s="2"/>
      <c r="G33" s="53"/>
      <c r="H33" s="90">
        <v>341.11</v>
      </c>
    </row>
    <row r="34" spans="1:8" ht="12.75" customHeight="1">
      <c r="A34" s="16"/>
      <c r="B34" s="2"/>
      <c r="C34" s="2"/>
      <c r="D34" s="2"/>
      <c r="E34" s="2"/>
      <c r="F34" s="2"/>
      <c r="G34" s="53"/>
      <c r="H34" s="55"/>
    </row>
    <row r="35" spans="1:8" ht="12.75" customHeight="1">
      <c r="A35" s="76" t="s">
        <v>121</v>
      </c>
      <c r="B35" s="65"/>
      <c r="C35" s="65"/>
      <c r="D35" s="65"/>
      <c r="E35" s="65"/>
      <c r="F35" s="65"/>
      <c r="G35" s="66"/>
      <c r="H35" s="89">
        <v>13</v>
      </c>
    </row>
  </sheetData>
  <mergeCells count="1">
    <mergeCell ref="G1:H1"/>
  </mergeCells>
  <printOptions/>
  <pageMargins left="0.42" right="0.19" top="1.43" bottom="1" header="0.4921259845" footer="0.4921259845"/>
  <pageSetup horizontalDpi="300" verticalDpi="300" orientation="portrait" paperSize="9" r:id="rId1"/>
  <headerFooter alignWithMargins="0">
    <oddHeader>&amp;L&amp;"Arial,Fett"&amp;11SenBJS IIE/IIA&amp;C&amp;"Arial,Fett"&amp;14Festsetzung der Sachkosten 
pro Platz/Jahr 2004 &amp;R&amp;8&amp;A
&amp;D&amp;10
&amp;7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F5" sqref="F5"/>
    </sheetView>
  </sheetViews>
  <sheetFormatPr defaultColWidth="11.421875" defaultRowHeight="12.75"/>
  <cols>
    <col min="1" max="1" width="2.57421875" style="94" customWidth="1"/>
    <col min="4" max="4" width="17.57421875" style="102" customWidth="1"/>
    <col min="5" max="5" width="12.140625" style="0" customWidth="1"/>
    <col min="6" max="10" width="15.7109375" style="0" customWidth="1"/>
  </cols>
  <sheetData>
    <row r="1" spans="2:10" ht="12.75">
      <c r="B1" s="133" t="s">
        <v>67</v>
      </c>
      <c r="C1" s="134">
        <f>'GR-Seite 1a'!B1</f>
        <v>38323</v>
      </c>
      <c r="D1" s="135" t="s">
        <v>62</v>
      </c>
      <c r="F1" s="169" t="s">
        <v>80</v>
      </c>
      <c r="G1" s="170"/>
      <c r="H1" s="170"/>
      <c r="I1" s="170"/>
      <c r="J1" s="170"/>
    </row>
    <row r="2" spans="1:10" s="107" customFormat="1" ht="44.25" customHeight="1">
      <c r="A2" s="111"/>
      <c r="B2" s="171" t="s">
        <v>129</v>
      </c>
      <c r="C2" s="172"/>
      <c r="D2" s="172"/>
      <c r="E2" s="172"/>
      <c r="F2" s="114" t="s">
        <v>122</v>
      </c>
      <c r="G2" s="114" t="s">
        <v>123</v>
      </c>
      <c r="H2" s="114" t="s">
        <v>124</v>
      </c>
      <c r="I2" s="114" t="s">
        <v>125</v>
      </c>
      <c r="J2" s="114" t="s">
        <v>127</v>
      </c>
    </row>
    <row r="3" spans="1:10" ht="10.5" customHeight="1">
      <c r="A3" s="119" t="s">
        <v>84</v>
      </c>
      <c r="B3" s="97" t="s">
        <v>85</v>
      </c>
      <c r="C3" s="97"/>
      <c r="D3" s="120"/>
      <c r="E3" s="98" t="s">
        <v>62</v>
      </c>
      <c r="F3" s="115" t="s">
        <v>62</v>
      </c>
      <c r="G3" s="115"/>
      <c r="H3" s="118"/>
      <c r="I3" s="118"/>
      <c r="J3" s="118"/>
    </row>
    <row r="4" spans="1:10" ht="10.5" customHeight="1">
      <c r="A4" s="96"/>
      <c r="B4" t="s">
        <v>62</v>
      </c>
      <c r="C4" s="2"/>
      <c r="D4" s="108" t="s">
        <v>62</v>
      </c>
      <c r="E4" s="113" t="s">
        <v>57</v>
      </c>
      <c r="F4" s="116">
        <f>'GR-Seite 1a'!G7</f>
        <v>1063.09</v>
      </c>
      <c r="G4" s="149">
        <f>'GR-Seite 1a'!G9</f>
        <v>1352.99</v>
      </c>
      <c r="H4" s="149">
        <f>'GR-Seite 1a'!G11</f>
        <v>1787.03</v>
      </c>
      <c r="I4" s="149">
        <f>'GR-Seite 1a'!G13</f>
        <v>1932.39</v>
      </c>
      <c r="J4" s="149">
        <f>'GR-Seite 1a'!G15</f>
        <v>2366.43</v>
      </c>
    </row>
    <row r="5" spans="1:10" ht="10.5" customHeight="1">
      <c r="A5" s="126"/>
      <c r="B5" s="121"/>
      <c r="C5" s="65"/>
      <c r="D5" s="122" t="s">
        <v>62</v>
      </c>
      <c r="E5" s="123" t="s">
        <v>58</v>
      </c>
      <c r="F5" s="124">
        <f>'GR-Seite 1a'!H7</f>
        <v>1014.37</v>
      </c>
      <c r="G5" s="127">
        <f>'GR-Seite 1a'!H9</f>
        <v>1284.59</v>
      </c>
      <c r="H5" s="127">
        <f>'GR-Seite 1a'!H11</f>
        <v>1690.12</v>
      </c>
      <c r="I5" s="127">
        <f>'GR-Seite 1a'!H13</f>
        <v>1824.65</v>
      </c>
      <c r="J5" s="127">
        <f>'GR-Seite 1a'!H15</f>
        <v>2230.17</v>
      </c>
    </row>
    <row r="6" spans="1:10" ht="10.5" customHeight="1">
      <c r="A6" s="96"/>
      <c r="B6" s="52"/>
      <c r="C6" s="2"/>
      <c r="D6" s="108"/>
      <c r="E6" s="49"/>
      <c r="F6" s="116"/>
      <c r="G6" s="147"/>
      <c r="H6" s="150"/>
      <c r="I6" s="150"/>
      <c r="J6" s="150"/>
    </row>
    <row r="7" spans="1:10" ht="10.5" customHeight="1">
      <c r="A7" s="96"/>
      <c r="B7" s="16" t="s">
        <v>6</v>
      </c>
      <c r="E7" s="47"/>
      <c r="F7" s="116"/>
      <c r="G7" s="150"/>
      <c r="H7" s="150"/>
      <c r="I7" s="150"/>
      <c r="J7" s="150"/>
    </row>
    <row r="8" spans="1:10" ht="10.5" customHeight="1">
      <c r="A8" s="96"/>
      <c r="D8" s="108" t="s">
        <v>63</v>
      </c>
      <c r="E8" s="47"/>
      <c r="F8" s="116" t="s">
        <v>62</v>
      </c>
      <c r="G8" s="150"/>
      <c r="H8" s="150"/>
      <c r="I8" s="150"/>
      <c r="J8" s="150"/>
    </row>
    <row r="9" spans="1:10" ht="10.5" customHeight="1">
      <c r="A9" s="96"/>
      <c r="D9" s="108"/>
      <c r="E9" s="113" t="s">
        <v>57</v>
      </c>
      <c r="F9" s="116">
        <f>'GR-Seite 1a'!$G$21</f>
        <v>5279.88</v>
      </c>
      <c r="G9" s="116">
        <f>'GR-Seite 1a'!$G$21</f>
        <v>5279.88</v>
      </c>
      <c r="H9" s="116">
        <f>'GR-Seite 1a'!$G$21</f>
        <v>5279.88</v>
      </c>
      <c r="I9" s="116">
        <f>'GR-Seite 1a'!$G$21</f>
        <v>5279.88</v>
      </c>
      <c r="J9" s="116">
        <f>'GR-Seite 1a'!$G$21</f>
        <v>5279.88</v>
      </c>
    </row>
    <row r="10" spans="1:10" ht="10.5" customHeight="1">
      <c r="A10" s="96"/>
      <c r="D10" s="108"/>
      <c r="E10" s="113" t="s">
        <v>58</v>
      </c>
      <c r="F10" s="116">
        <f>'GR-Seite 1a'!$H$21</f>
        <v>5055.63</v>
      </c>
      <c r="G10" s="116">
        <f>'GR-Seite 1a'!$H$21</f>
        <v>5055.63</v>
      </c>
      <c r="H10" s="116">
        <f>'GR-Seite 1a'!$H$21</f>
        <v>5055.63</v>
      </c>
      <c r="I10" s="116">
        <f>'GR-Seite 1a'!$H$21</f>
        <v>5055.63</v>
      </c>
      <c r="J10" s="116">
        <f>'GR-Seite 1a'!$H$21</f>
        <v>5055.63</v>
      </c>
    </row>
    <row r="11" spans="1:10" ht="10.5" customHeight="1">
      <c r="A11" s="96"/>
      <c r="D11" s="109" t="s">
        <v>64</v>
      </c>
      <c r="E11" s="47"/>
      <c r="F11" s="116"/>
      <c r="G11" s="150"/>
      <c r="H11" s="150"/>
      <c r="I11" s="150"/>
      <c r="J11" s="150"/>
    </row>
    <row r="12" spans="1:10" ht="10.5" customHeight="1">
      <c r="A12" s="96"/>
      <c r="E12" s="113" t="s">
        <v>57</v>
      </c>
      <c r="F12" s="116">
        <f>'GR-Seite 1a'!$G$22</f>
        <v>21119.5</v>
      </c>
      <c r="G12" s="116">
        <f>'GR-Seite 1a'!$G$22</f>
        <v>21119.5</v>
      </c>
      <c r="H12" s="116">
        <f>'GR-Seite 1a'!$G$22</f>
        <v>21119.5</v>
      </c>
      <c r="I12" s="116">
        <f>'GR-Seite 1a'!$G$22</f>
        <v>21119.5</v>
      </c>
      <c r="J12" s="116">
        <f>'GR-Seite 1a'!$G$22</f>
        <v>21119.5</v>
      </c>
    </row>
    <row r="13" spans="1:10" ht="10.5" customHeight="1">
      <c r="A13" s="96"/>
      <c r="E13" s="113" t="s">
        <v>58</v>
      </c>
      <c r="F13" s="116">
        <f>'GR-Seite 1a'!$H$22</f>
        <v>20222.5</v>
      </c>
      <c r="G13" s="116">
        <f>'GR-Seite 1a'!$H$22</f>
        <v>20222.5</v>
      </c>
      <c r="H13" s="116">
        <f>'GR-Seite 1a'!$H$22</f>
        <v>20222.5</v>
      </c>
      <c r="I13" s="116">
        <f>'GR-Seite 1a'!$H$22</f>
        <v>20222.5</v>
      </c>
      <c r="J13" s="116">
        <f>'GR-Seite 1a'!$H$22</f>
        <v>20222.5</v>
      </c>
    </row>
    <row r="14" spans="1:10" ht="10.5" customHeight="1">
      <c r="A14" s="96"/>
      <c r="E14" s="47"/>
      <c r="F14" s="116"/>
      <c r="G14" s="150"/>
      <c r="H14" s="150"/>
      <c r="I14" s="150"/>
      <c r="J14" s="150"/>
    </row>
    <row r="15" spans="1:10" ht="10.5" customHeight="1">
      <c r="A15" s="96"/>
      <c r="D15" s="108" t="s">
        <v>7</v>
      </c>
      <c r="E15" s="47"/>
      <c r="F15" s="116"/>
      <c r="G15" s="150"/>
      <c r="H15" s="150"/>
      <c r="I15" s="150"/>
      <c r="J15" s="150"/>
    </row>
    <row r="16" spans="1:10" ht="10.5" customHeight="1">
      <c r="A16" s="96"/>
      <c r="D16" s="108" t="s">
        <v>86</v>
      </c>
      <c r="E16" s="113" t="s">
        <v>57</v>
      </c>
      <c r="F16" s="116">
        <f>'GR-Seite 1a'!$G$23</f>
        <v>404.89</v>
      </c>
      <c r="G16" s="116">
        <f>'GR-Seite 1a'!$G$23</f>
        <v>404.89</v>
      </c>
      <c r="H16" s="116">
        <f>'GR-Seite 1a'!$G$23</f>
        <v>404.89</v>
      </c>
      <c r="I16" s="116">
        <f>'GR-Seite 1a'!$G$23</f>
        <v>404.89</v>
      </c>
      <c r="J16" s="116">
        <f>'GR-Seite 1a'!$G$23</f>
        <v>404.89</v>
      </c>
    </row>
    <row r="17" spans="1:10" ht="10.5" customHeight="1">
      <c r="A17" s="96"/>
      <c r="B17" s="29"/>
      <c r="E17" s="113" t="s">
        <v>58</v>
      </c>
      <c r="F17" s="116">
        <f>'GR-Seite 1a'!$H$23</f>
        <v>387.69</v>
      </c>
      <c r="G17" s="116">
        <f>'GR-Seite 1a'!$H$23</f>
        <v>387.69</v>
      </c>
      <c r="H17" s="116">
        <f>'GR-Seite 1a'!$H$23</f>
        <v>387.69</v>
      </c>
      <c r="I17" s="116">
        <f>'GR-Seite 1a'!$H$23</f>
        <v>387.69</v>
      </c>
      <c r="J17" s="116">
        <f>'GR-Seite 1a'!$H$23</f>
        <v>387.69</v>
      </c>
    </row>
    <row r="18" spans="1:10" ht="10.5" customHeight="1">
      <c r="A18" s="96"/>
      <c r="E18" s="47"/>
      <c r="F18" s="116"/>
      <c r="G18" s="150"/>
      <c r="H18" s="150"/>
      <c r="I18" s="150"/>
      <c r="J18" s="150"/>
    </row>
    <row r="19" spans="1:10" ht="10.5" customHeight="1">
      <c r="A19" s="96"/>
      <c r="D19" s="108" t="s">
        <v>9</v>
      </c>
      <c r="E19" s="113" t="s">
        <v>57</v>
      </c>
      <c r="F19" s="116">
        <f>'GR-Seite 1a'!$G$26</f>
        <v>688.31</v>
      </c>
      <c r="G19" s="116">
        <f>'GR-Seite 1a'!$G$26</f>
        <v>688.31</v>
      </c>
      <c r="H19" s="116">
        <f>'GR-Seite 1a'!$G$26</f>
        <v>688.31</v>
      </c>
      <c r="I19" s="116">
        <f>'GR-Seite 1a'!$G$26</f>
        <v>688.31</v>
      </c>
      <c r="J19" s="116">
        <f>'GR-Seite 1a'!$G$26</f>
        <v>688.31</v>
      </c>
    </row>
    <row r="20" spans="1:10" ht="10.5" customHeight="1">
      <c r="A20" s="126"/>
      <c r="B20" s="65"/>
      <c r="C20" s="65"/>
      <c r="D20" s="122"/>
      <c r="E20" s="123" t="s">
        <v>58</v>
      </c>
      <c r="F20" s="124">
        <f>'GR-Seite 1a'!$H$26</f>
        <v>659.07</v>
      </c>
      <c r="G20" s="124">
        <f>'GR-Seite 1a'!$H$26</f>
        <v>659.07</v>
      </c>
      <c r="H20" s="124">
        <f>'GR-Seite 1a'!$H$26</f>
        <v>659.07</v>
      </c>
      <c r="I20" s="124">
        <f>'GR-Seite 1a'!$H$26</f>
        <v>659.07</v>
      </c>
      <c r="J20" s="124">
        <f>'GR-Seite 1a'!$H$26</f>
        <v>659.07</v>
      </c>
    </row>
    <row r="21" spans="1:10" ht="10.5" customHeight="1">
      <c r="A21" s="96"/>
      <c r="E21" s="47"/>
      <c r="F21" s="116"/>
      <c r="G21" s="150"/>
      <c r="H21" s="150"/>
      <c r="I21" s="150"/>
      <c r="J21" s="150"/>
    </row>
    <row r="22" spans="1:10" ht="10.5" customHeight="1">
      <c r="A22" s="96" t="s">
        <v>87</v>
      </c>
      <c r="B22" s="110" t="s">
        <v>88</v>
      </c>
      <c r="E22" s="47"/>
      <c r="F22" s="116"/>
      <c r="G22" s="150"/>
      <c r="H22" s="150"/>
      <c r="I22" s="150"/>
      <c r="J22" s="150"/>
    </row>
    <row r="23" spans="1:10" ht="10.5" customHeight="1">
      <c r="A23" s="96"/>
      <c r="D23" s="108" t="s">
        <v>133</v>
      </c>
      <c r="E23" s="47"/>
      <c r="F23" s="116">
        <f>'GR-Seite 2'!$H$16</f>
        <v>503.8</v>
      </c>
      <c r="G23" s="116">
        <f>'GR-Seite 2'!$H$16</f>
        <v>503.8</v>
      </c>
      <c r="H23" s="116" t="s">
        <v>62</v>
      </c>
      <c r="I23" s="116" t="s">
        <v>62</v>
      </c>
      <c r="J23" s="116" t="s">
        <v>62</v>
      </c>
    </row>
    <row r="24" spans="1:10" ht="10.5" customHeight="1">
      <c r="A24" s="126"/>
      <c r="B24" s="65"/>
      <c r="C24" s="65"/>
      <c r="D24" s="122" t="s">
        <v>132</v>
      </c>
      <c r="E24" s="100"/>
      <c r="F24" s="124" t="s">
        <v>62</v>
      </c>
      <c r="G24" s="124" t="s">
        <v>62</v>
      </c>
      <c r="H24" s="124">
        <f>'GR-Seite 2'!$H$14</f>
        <v>671.73</v>
      </c>
      <c r="I24" s="124">
        <f>'GR-Seite 2'!$H$14</f>
        <v>671.73</v>
      </c>
      <c r="J24" s="124">
        <f>'GR-Seite 2'!$H$14</f>
        <v>671.73</v>
      </c>
    </row>
    <row r="25" spans="1:10" ht="10.5" customHeight="1">
      <c r="A25" s="96"/>
      <c r="E25" s="47"/>
      <c r="F25" s="116"/>
      <c r="G25" s="150"/>
      <c r="H25" s="150"/>
      <c r="I25" s="150"/>
      <c r="J25" s="150"/>
    </row>
    <row r="26" spans="1:10" ht="10.5" customHeight="1">
      <c r="A26" s="126" t="s">
        <v>89</v>
      </c>
      <c r="B26" s="99" t="s">
        <v>90</v>
      </c>
      <c r="C26" s="65"/>
      <c r="D26" s="122"/>
      <c r="E26" s="100"/>
      <c r="F26" s="124">
        <f>'GR-Seite 2'!H25</f>
        <v>160.72</v>
      </c>
      <c r="G26" s="124">
        <f>'GR-Seite 2'!$H$24</f>
        <v>642.87</v>
      </c>
      <c r="H26" s="124">
        <f>'GR-Seite 2'!$H$24</f>
        <v>642.87</v>
      </c>
      <c r="I26" s="124">
        <f>'GR-Seite 2'!$H$24</f>
        <v>642.87</v>
      </c>
      <c r="J26" s="124">
        <f>'GR-Seite 2'!$H$24</f>
        <v>642.87</v>
      </c>
    </row>
    <row r="27" spans="1:10" ht="10.5" customHeight="1">
      <c r="A27" s="96"/>
      <c r="E27" s="47"/>
      <c r="F27" s="116"/>
      <c r="G27" s="150"/>
      <c r="H27" s="150"/>
      <c r="I27" s="150"/>
      <c r="J27" s="150"/>
    </row>
    <row r="28" spans="1:10" ht="10.5" customHeight="1">
      <c r="A28" s="96" t="s">
        <v>91</v>
      </c>
      <c r="B28" s="16" t="s">
        <v>92</v>
      </c>
      <c r="E28" s="47"/>
      <c r="F28" s="116"/>
      <c r="G28" s="150"/>
      <c r="H28" s="150"/>
      <c r="I28" s="150"/>
      <c r="J28" s="150"/>
    </row>
    <row r="29" spans="1:10" ht="10.5" customHeight="1">
      <c r="A29" s="96"/>
      <c r="D29" s="112" t="s">
        <v>26</v>
      </c>
      <c r="E29" s="47"/>
      <c r="F29" s="116">
        <f>'GR-Seite 2'!$G$36</f>
        <v>335.87</v>
      </c>
      <c r="G29" s="116">
        <f>'GR-Seite 2'!$G$36</f>
        <v>335.87</v>
      </c>
      <c r="H29" s="116">
        <f>'GR-Seite 2'!$G$36</f>
        <v>335.87</v>
      </c>
      <c r="I29" s="116">
        <f>'GR-Seite 2'!$G$36</f>
        <v>335.87</v>
      </c>
      <c r="J29" s="116">
        <f>'GR-Seite 2'!$G$36</f>
        <v>335.87</v>
      </c>
    </row>
    <row r="30" spans="1:10" ht="10.5" customHeight="1">
      <c r="A30" s="96"/>
      <c r="D30" s="16" t="s">
        <v>32</v>
      </c>
      <c r="E30" s="47"/>
      <c r="F30" s="116">
        <f>'GR-Seite 2'!$G$38</f>
        <v>20.99</v>
      </c>
      <c r="G30" s="116">
        <f>'GR-Seite 2'!$G$38</f>
        <v>20.99</v>
      </c>
      <c r="H30" s="116">
        <f>'GR-Seite 2'!$G$38</f>
        <v>20.99</v>
      </c>
      <c r="I30" s="116">
        <f>'GR-Seite 2'!$G$38</f>
        <v>20.99</v>
      </c>
      <c r="J30" s="116">
        <f>'GR-Seite 2'!$G$38</f>
        <v>20.99</v>
      </c>
    </row>
    <row r="31" spans="1:10" ht="10.5" customHeight="1">
      <c r="A31" s="96"/>
      <c r="D31" s="112" t="s">
        <v>33</v>
      </c>
      <c r="E31" s="101" t="s">
        <v>93</v>
      </c>
      <c r="F31" s="116" t="str">
        <f>'GR-Seite 2'!$G$42</f>
        <v>23,62</v>
      </c>
      <c r="G31" s="116" t="str">
        <f>'GR-Seite 2'!$G$42</f>
        <v>23,62</v>
      </c>
      <c r="H31" s="116" t="str">
        <f>'GR-Seite 2'!$G$42</f>
        <v>23,62</v>
      </c>
      <c r="I31" s="116" t="str">
        <f>'GR-Seite 2'!$G$42</f>
        <v>23,62</v>
      </c>
      <c r="J31" s="116" t="str">
        <f>'GR-Seite 2'!$G$42</f>
        <v>23,62</v>
      </c>
    </row>
    <row r="32" spans="1:10" ht="10.5" customHeight="1">
      <c r="A32" s="96"/>
      <c r="D32" s="112" t="s">
        <v>33</v>
      </c>
      <c r="E32" s="101" t="s">
        <v>94</v>
      </c>
      <c r="F32" s="116" t="str">
        <f>'GR-Seite 2'!$G$43</f>
        <v>52,48</v>
      </c>
      <c r="G32" s="116" t="str">
        <f>'GR-Seite 2'!$G$43</f>
        <v>52,48</v>
      </c>
      <c r="H32" s="116" t="str">
        <f>'GR-Seite 2'!$G$43</f>
        <v>52,48</v>
      </c>
      <c r="I32" s="116" t="str">
        <f>'GR-Seite 2'!$G$43</f>
        <v>52,48</v>
      </c>
      <c r="J32" s="116" t="str">
        <f>'GR-Seite 2'!$G$43</f>
        <v>52,48</v>
      </c>
    </row>
    <row r="33" spans="1:10" ht="10.5" customHeight="1">
      <c r="A33" s="96"/>
      <c r="D33" s="112" t="s">
        <v>99</v>
      </c>
      <c r="F33" s="116">
        <f>'GR-Seite 2'!$G$47</f>
        <v>52.48</v>
      </c>
      <c r="G33" s="116">
        <f>'GR-Seite 2'!$G$47</f>
        <v>52.48</v>
      </c>
      <c r="H33" s="116">
        <f>'GR-Seite 2'!$G$47</f>
        <v>52.48</v>
      </c>
      <c r="I33" s="116">
        <f>'GR-Seite 2'!$G$47</f>
        <v>52.48</v>
      </c>
      <c r="J33" s="116">
        <f>'GR-Seite 2'!$G$47</f>
        <v>52.48</v>
      </c>
    </row>
    <row r="34" spans="1:10" ht="10.5" customHeight="1">
      <c r="A34" s="126"/>
      <c r="B34" s="65"/>
      <c r="C34" s="65"/>
      <c r="D34" s="125" t="s">
        <v>37</v>
      </c>
      <c r="E34" s="65"/>
      <c r="F34" s="124">
        <f>'GR-Seite 2'!$G$49</f>
        <v>5.25</v>
      </c>
      <c r="G34" s="124">
        <f>'GR-Seite 2'!$G$49</f>
        <v>5.25</v>
      </c>
      <c r="H34" s="124">
        <f>'GR-Seite 2'!$G$49</f>
        <v>5.25</v>
      </c>
      <c r="I34" s="124">
        <f>'GR-Seite 2'!$G$49</f>
        <v>5.25</v>
      </c>
      <c r="J34" s="124">
        <f>'GR-Seite 2'!$G$49</f>
        <v>5.25</v>
      </c>
    </row>
    <row r="35" spans="1:10" ht="10.5" customHeight="1">
      <c r="A35" s="96"/>
      <c r="F35" s="116"/>
      <c r="G35" s="150"/>
      <c r="H35" s="150"/>
      <c r="I35" s="150"/>
      <c r="J35" s="150"/>
    </row>
    <row r="36" spans="1:10" ht="10.5" customHeight="1">
      <c r="A36" s="126" t="s">
        <v>95</v>
      </c>
      <c r="B36" s="99" t="s">
        <v>96</v>
      </c>
      <c r="C36" s="65"/>
      <c r="D36" s="122"/>
      <c r="E36" s="65"/>
      <c r="F36" s="124">
        <f>'GR-Seite 3'!$H$18</f>
        <v>367.35</v>
      </c>
      <c r="G36" s="124">
        <f>'GR-Seite 3'!$H$18</f>
        <v>367.35</v>
      </c>
      <c r="H36" s="124">
        <f>'GR-Seite 3'!$H$18</f>
        <v>367.35</v>
      </c>
      <c r="I36" s="124">
        <f>'GR-Seite 3'!$H$18</f>
        <v>367.35</v>
      </c>
      <c r="J36" s="124">
        <f>'GR-Seite 3'!$H$18</f>
        <v>367.35</v>
      </c>
    </row>
    <row r="37" spans="1:10" ht="10.5" customHeight="1">
      <c r="A37" s="96"/>
      <c r="F37" s="116"/>
      <c r="G37" s="150"/>
      <c r="H37" s="150"/>
      <c r="I37" s="150"/>
      <c r="J37" s="150"/>
    </row>
    <row r="38" spans="1:10" ht="10.5" customHeight="1">
      <c r="A38" s="126" t="s">
        <v>98</v>
      </c>
      <c r="B38" s="99" t="s">
        <v>97</v>
      </c>
      <c r="C38" s="65"/>
      <c r="D38" s="122"/>
      <c r="E38" s="65"/>
      <c r="F38" s="124">
        <f>'GR-Seite 3'!$H$33</f>
        <v>341.11</v>
      </c>
      <c r="G38" s="124">
        <f>'GR-Seite 3'!$H$33</f>
        <v>341.11</v>
      </c>
      <c r="H38" s="124">
        <f>'GR-Seite 3'!$H$33</f>
        <v>341.11</v>
      </c>
      <c r="I38" s="124">
        <f>'GR-Seite 3'!$H$33</f>
        <v>341.11</v>
      </c>
      <c r="J38" s="124">
        <f>'GR-Seite 3'!$H$33</f>
        <v>341.11</v>
      </c>
    </row>
    <row r="39" ht="12.75">
      <c r="D39" s="108" t="s">
        <v>62</v>
      </c>
    </row>
  </sheetData>
  <mergeCells count="2">
    <mergeCell ref="F1:J1"/>
    <mergeCell ref="B2:E2"/>
  </mergeCells>
  <printOptions/>
  <pageMargins left="0.6" right="0.59" top="0.43" bottom="0.18" header="0.19" footer="0.28"/>
  <pageSetup horizontalDpi="300" verticalDpi="300" orientation="landscape" paperSize="9" r:id="rId1"/>
  <headerFooter alignWithMargins="0">
    <oddHeader>&amp;L&amp;"Arial,Fett"&amp;11SenBJS IIE/IIA&amp;C&amp;"Arial,Fett"&amp;14Gesamtkosten&amp;R&amp;8&amp;A
&amp;D&amp;10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D1" sqref="D1"/>
    </sheetView>
  </sheetViews>
  <sheetFormatPr defaultColWidth="11.421875" defaultRowHeight="12.75"/>
  <cols>
    <col min="1" max="1" width="2.57421875" style="94" customWidth="1"/>
    <col min="4" max="4" width="17.57421875" style="102" customWidth="1"/>
    <col min="5" max="5" width="12.140625" style="0" customWidth="1"/>
    <col min="6" max="10" width="15.7109375" style="0" customWidth="1"/>
  </cols>
  <sheetData>
    <row r="1" spans="2:10" ht="12.75">
      <c r="B1" s="133" t="s">
        <v>67</v>
      </c>
      <c r="C1" s="134">
        <f>'GR-Seite 1a'!B1</f>
        <v>38323</v>
      </c>
      <c r="D1" s="135" t="s">
        <v>62</v>
      </c>
      <c r="F1" s="169" t="s">
        <v>80</v>
      </c>
      <c r="G1" s="170"/>
      <c r="H1" s="170"/>
      <c r="I1" s="170"/>
      <c r="J1" s="170"/>
    </row>
    <row r="2" spans="1:10" s="107" customFormat="1" ht="44.25" customHeight="1">
      <c r="A2" s="111"/>
      <c r="B2" s="171" t="s">
        <v>130</v>
      </c>
      <c r="C2" s="172"/>
      <c r="D2" s="172"/>
      <c r="E2" s="172"/>
      <c r="F2" s="114" t="s">
        <v>122</v>
      </c>
      <c r="G2" s="114" t="s">
        <v>123</v>
      </c>
      <c r="H2" s="114" t="s">
        <v>124</v>
      </c>
      <c r="I2" s="114" t="s">
        <v>125</v>
      </c>
      <c r="J2" s="114" t="s">
        <v>127</v>
      </c>
    </row>
    <row r="3" spans="1:10" ht="10.5" customHeight="1">
      <c r="A3" s="119" t="s">
        <v>84</v>
      </c>
      <c r="B3" s="97" t="s">
        <v>85</v>
      </c>
      <c r="C3" s="97"/>
      <c r="D3" s="120"/>
      <c r="E3" s="98" t="s">
        <v>62</v>
      </c>
      <c r="F3" s="115" t="s">
        <v>62</v>
      </c>
      <c r="G3" s="115"/>
      <c r="H3" s="118"/>
      <c r="I3" s="118"/>
      <c r="J3" s="118"/>
    </row>
    <row r="4" spans="1:10" ht="10.5" customHeight="1">
      <c r="A4" s="96"/>
      <c r="B4" t="s">
        <v>62</v>
      </c>
      <c r="C4" s="2"/>
      <c r="D4" s="108" t="s">
        <v>62</v>
      </c>
      <c r="E4" s="113" t="s">
        <v>57</v>
      </c>
      <c r="F4" s="116">
        <f>'GR-Seite 1a'!G7</f>
        <v>1063.09</v>
      </c>
      <c r="G4" s="149">
        <f>'GR-Seite 1a'!G9</f>
        <v>1352.99</v>
      </c>
      <c r="H4" s="149">
        <f>'GR-Seite 1a'!G11</f>
        <v>1787.03</v>
      </c>
      <c r="I4" s="149">
        <f>'GR-Seite 1a'!G13</f>
        <v>1932.39</v>
      </c>
      <c r="J4" s="149">
        <f>'GR-Seite 1a'!G15</f>
        <v>2366.43</v>
      </c>
    </row>
    <row r="5" spans="1:10" ht="10.5" customHeight="1">
      <c r="A5" s="126"/>
      <c r="B5" s="121"/>
      <c r="C5" s="65"/>
      <c r="D5" s="122" t="s">
        <v>62</v>
      </c>
      <c r="E5" s="123" t="s">
        <v>58</v>
      </c>
      <c r="F5" s="124">
        <f>'GR-Seite 1a'!H7</f>
        <v>1014.37</v>
      </c>
      <c r="G5" s="127">
        <f>'GR-Seite 1a'!H9</f>
        <v>1284.59</v>
      </c>
      <c r="H5" s="127">
        <f>'GR-Seite 1a'!H11</f>
        <v>1690.12</v>
      </c>
      <c r="I5" s="127">
        <f>'GR-Seite 1a'!H13</f>
        <v>1824.65</v>
      </c>
      <c r="J5" s="127">
        <f>'GR-Seite 1a'!H15</f>
        <v>2230.17</v>
      </c>
    </row>
    <row r="6" spans="1:10" ht="10.5" customHeight="1">
      <c r="A6" s="96"/>
      <c r="B6" s="52"/>
      <c r="C6" s="2"/>
      <c r="D6" s="108"/>
      <c r="E6" s="49"/>
      <c r="F6" s="116"/>
      <c r="G6" s="147"/>
      <c r="H6" s="150"/>
      <c r="I6" s="150"/>
      <c r="J6" s="150"/>
    </row>
    <row r="7" spans="1:10" ht="10.5" customHeight="1">
      <c r="A7" s="96"/>
      <c r="B7" s="16" t="s">
        <v>6</v>
      </c>
      <c r="E7" s="47"/>
      <c r="F7" s="116"/>
      <c r="G7" s="150"/>
      <c r="H7" s="150"/>
      <c r="I7" s="150"/>
      <c r="J7" s="150"/>
    </row>
    <row r="8" spans="1:10" ht="10.5" customHeight="1">
      <c r="A8" s="96"/>
      <c r="D8" s="108" t="s">
        <v>63</v>
      </c>
      <c r="E8" s="47"/>
      <c r="F8" s="116" t="s">
        <v>62</v>
      </c>
      <c r="G8" s="150"/>
      <c r="H8" s="150"/>
      <c r="I8" s="150"/>
      <c r="J8" s="150"/>
    </row>
    <row r="9" spans="1:10" ht="10.5" customHeight="1">
      <c r="A9" s="96"/>
      <c r="D9" s="108"/>
      <c r="E9" s="113" t="s">
        <v>57</v>
      </c>
      <c r="F9" s="116">
        <f>'GR-Seite 1a'!$G$21</f>
        <v>5279.88</v>
      </c>
      <c r="G9" s="116">
        <f>'GR-Seite 1a'!$G$21</f>
        <v>5279.88</v>
      </c>
      <c r="H9" s="116">
        <f>'GR-Seite 1a'!$G$21</f>
        <v>5279.88</v>
      </c>
      <c r="I9" s="116">
        <f>'GR-Seite 1a'!$G$21</f>
        <v>5279.88</v>
      </c>
      <c r="J9" s="116">
        <f>'GR-Seite 1a'!$G$21</f>
        <v>5279.88</v>
      </c>
    </row>
    <row r="10" spans="1:10" ht="10.5" customHeight="1">
      <c r="A10" s="96"/>
      <c r="D10" s="108"/>
      <c r="E10" s="113" t="s">
        <v>58</v>
      </c>
      <c r="F10" s="116">
        <f>'GR-Seite 1a'!$H$21</f>
        <v>5055.63</v>
      </c>
      <c r="G10" s="116">
        <f>'GR-Seite 1a'!$H$21</f>
        <v>5055.63</v>
      </c>
      <c r="H10" s="116">
        <f>'GR-Seite 1a'!$H$21</f>
        <v>5055.63</v>
      </c>
      <c r="I10" s="116">
        <f>'GR-Seite 1a'!$H$21</f>
        <v>5055.63</v>
      </c>
      <c r="J10" s="116">
        <f>'GR-Seite 1a'!$H$21</f>
        <v>5055.63</v>
      </c>
    </row>
    <row r="11" spans="1:10" ht="10.5" customHeight="1">
      <c r="A11" s="96"/>
      <c r="D11" s="109" t="s">
        <v>64</v>
      </c>
      <c r="E11" s="47"/>
      <c r="F11" s="116"/>
      <c r="G11" s="150"/>
      <c r="H11" s="150"/>
      <c r="I11" s="150"/>
      <c r="J11" s="150"/>
    </row>
    <row r="12" spans="1:10" ht="10.5" customHeight="1">
      <c r="A12" s="96"/>
      <c r="E12" s="113" t="s">
        <v>57</v>
      </c>
      <c r="F12" s="116">
        <f>'GR-Seite 1a'!$G$22</f>
        <v>21119.5</v>
      </c>
      <c r="G12" s="116">
        <f>'GR-Seite 1a'!$G$22</f>
        <v>21119.5</v>
      </c>
      <c r="H12" s="116">
        <f>'GR-Seite 1a'!$G$22</f>
        <v>21119.5</v>
      </c>
      <c r="I12" s="116">
        <f>'GR-Seite 1a'!$G$22</f>
        <v>21119.5</v>
      </c>
      <c r="J12" s="116">
        <f>'GR-Seite 1a'!$G$22</f>
        <v>21119.5</v>
      </c>
    </row>
    <row r="13" spans="1:10" ht="10.5" customHeight="1">
      <c r="A13" s="96"/>
      <c r="E13" s="113" t="s">
        <v>58</v>
      </c>
      <c r="F13" s="116">
        <f>'GR-Seite 1a'!$H$22</f>
        <v>20222.5</v>
      </c>
      <c r="G13" s="116">
        <f>'GR-Seite 1a'!$H$22</f>
        <v>20222.5</v>
      </c>
      <c r="H13" s="116">
        <f>'GR-Seite 1a'!$H$22</f>
        <v>20222.5</v>
      </c>
      <c r="I13" s="116">
        <f>'GR-Seite 1a'!$H$22</f>
        <v>20222.5</v>
      </c>
      <c r="J13" s="116">
        <f>'GR-Seite 1a'!$H$22</f>
        <v>20222.5</v>
      </c>
    </row>
    <row r="14" spans="1:10" ht="10.5" customHeight="1">
      <c r="A14" s="96"/>
      <c r="E14" s="47"/>
      <c r="F14" s="116"/>
      <c r="G14" s="150"/>
      <c r="H14" s="150"/>
      <c r="I14" s="150"/>
      <c r="J14" s="150"/>
    </row>
    <row r="15" spans="1:10" ht="10.5" customHeight="1">
      <c r="A15" s="96"/>
      <c r="D15" s="108" t="s">
        <v>7</v>
      </c>
      <c r="E15" s="47"/>
      <c r="F15" s="116"/>
      <c r="G15" s="150"/>
      <c r="H15" s="150"/>
      <c r="I15" s="150"/>
      <c r="J15" s="150"/>
    </row>
    <row r="16" spans="1:10" ht="10.5" customHeight="1">
      <c r="A16" s="96"/>
      <c r="D16" s="108" t="s">
        <v>86</v>
      </c>
      <c r="E16" s="113" t="s">
        <v>57</v>
      </c>
      <c r="F16" s="116">
        <f>'GR-Seite 1a'!$G$23</f>
        <v>404.89</v>
      </c>
      <c r="G16" s="116">
        <f>'GR-Seite 1a'!$G$23</f>
        <v>404.89</v>
      </c>
      <c r="H16" s="116">
        <f>'GR-Seite 1a'!$G$23</f>
        <v>404.89</v>
      </c>
      <c r="I16" s="116">
        <f>'GR-Seite 1a'!$G$23</f>
        <v>404.89</v>
      </c>
      <c r="J16" s="116">
        <f>'GR-Seite 1a'!$G$23</f>
        <v>404.89</v>
      </c>
    </row>
    <row r="17" spans="1:10" ht="10.5" customHeight="1">
      <c r="A17" s="96"/>
      <c r="B17" s="29"/>
      <c r="E17" s="113" t="s">
        <v>58</v>
      </c>
      <c r="F17" s="116">
        <f>'GR-Seite 1a'!$H$23</f>
        <v>387.69</v>
      </c>
      <c r="G17" s="116">
        <f>'GR-Seite 1a'!$H$23</f>
        <v>387.69</v>
      </c>
      <c r="H17" s="116">
        <f>'GR-Seite 1a'!$H$23</f>
        <v>387.69</v>
      </c>
      <c r="I17" s="116">
        <f>'GR-Seite 1a'!$H$23</f>
        <v>387.69</v>
      </c>
      <c r="J17" s="116">
        <f>'GR-Seite 1a'!$H$23</f>
        <v>387.69</v>
      </c>
    </row>
    <row r="18" spans="1:10" ht="10.5" customHeight="1">
      <c r="A18" s="96"/>
      <c r="E18" s="47"/>
      <c r="F18" s="116"/>
      <c r="G18" s="150"/>
      <c r="H18" s="150"/>
      <c r="I18" s="150"/>
      <c r="J18" s="150"/>
    </row>
    <row r="19" spans="1:10" ht="10.5" customHeight="1">
      <c r="A19" s="96"/>
      <c r="D19" s="108" t="s">
        <v>9</v>
      </c>
      <c r="E19" s="113" t="s">
        <v>57</v>
      </c>
      <c r="F19" s="116">
        <f>'GR-Seite 1a'!$G$26</f>
        <v>688.31</v>
      </c>
      <c r="G19" s="116">
        <f>'GR-Seite 1a'!$G$26</f>
        <v>688.31</v>
      </c>
      <c r="H19" s="116">
        <f>'GR-Seite 1a'!$G$26</f>
        <v>688.31</v>
      </c>
      <c r="I19" s="116">
        <f>'GR-Seite 1a'!$G$26</f>
        <v>688.31</v>
      </c>
      <c r="J19" s="116">
        <f>'GR-Seite 1a'!$G$26</f>
        <v>688.31</v>
      </c>
    </row>
    <row r="20" spans="1:10" ht="10.5" customHeight="1">
      <c r="A20" s="126"/>
      <c r="B20" s="65"/>
      <c r="C20" s="65"/>
      <c r="D20" s="122"/>
      <c r="E20" s="123" t="s">
        <v>58</v>
      </c>
      <c r="F20" s="124">
        <f>'GR-Seite 1a'!$H$26</f>
        <v>659.07</v>
      </c>
      <c r="G20" s="124">
        <f>'GR-Seite 1a'!$H$26</f>
        <v>659.07</v>
      </c>
      <c r="H20" s="124">
        <f>'GR-Seite 1a'!$H$26</f>
        <v>659.07</v>
      </c>
      <c r="I20" s="124">
        <f>'GR-Seite 1a'!$H$26</f>
        <v>659.07</v>
      </c>
      <c r="J20" s="124">
        <f>'GR-Seite 1a'!$H$26</f>
        <v>659.07</v>
      </c>
    </row>
    <row r="21" spans="1:10" ht="10.5" customHeight="1">
      <c r="A21" s="96"/>
      <c r="E21" s="47"/>
      <c r="F21" s="116"/>
      <c r="G21" s="150"/>
      <c r="H21" s="150"/>
      <c r="I21" s="150"/>
      <c r="J21" s="150"/>
    </row>
    <row r="22" spans="1:10" ht="10.5" customHeight="1">
      <c r="A22" s="96" t="s">
        <v>87</v>
      </c>
      <c r="B22" s="110" t="s">
        <v>88</v>
      </c>
      <c r="E22" s="47"/>
      <c r="F22" s="116"/>
      <c r="G22" s="150"/>
      <c r="H22" s="150"/>
      <c r="I22" s="150"/>
      <c r="J22" s="150"/>
    </row>
    <row r="23" spans="1:10" ht="10.5" customHeight="1">
      <c r="A23" s="96"/>
      <c r="D23" s="108" t="s">
        <v>133</v>
      </c>
      <c r="E23" s="47"/>
      <c r="F23" s="116">
        <v>0</v>
      </c>
      <c r="G23" s="116">
        <v>0</v>
      </c>
      <c r="H23" s="116" t="s">
        <v>62</v>
      </c>
      <c r="I23" s="116" t="s">
        <v>62</v>
      </c>
      <c r="J23" s="116" t="s">
        <v>62</v>
      </c>
    </row>
    <row r="24" spans="1:10" ht="10.5" customHeight="1">
      <c r="A24" s="126"/>
      <c r="B24" s="65"/>
      <c r="C24" s="65"/>
      <c r="D24" s="122" t="s">
        <v>132</v>
      </c>
      <c r="E24" s="100"/>
      <c r="F24" s="124" t="s">
        <v>62</v>
      </c>
      <c r="G24" s="124" t="s">
        <v>62</v>
      </c>
      <c r="H24" s="124">
        <v>0</v>
      </c>
      <c r="I24" s="124">
        <v>0</v>
      </c>
      <c r="J24" s="124">
        <v>0</v>
      </c>
    </row>
    <row r="25" spans="1:10" ht="10.5" customHeight="1">
      <c r="A25" s="96"/>
      <c r="E25" s="47"/>
      <c r="F25" s="116"/>
      <c r="G25" s="150"/>
      <c r="H25" s="150"/>
      <c r="I25" s="150"/>
      <c r="J25" s="150"/>
    </row>
    <row r="26" spans="1:10" ht="10.5" customHeight="1">
      <c r="A26" s="126" t="s">
        <v>89</v>
      </c>
      <c r="B26" s="99" t="s">
        <v>90</v>
      </c>
      <c r="C26" s="65"/>
      <c r="D26" s="122"/>
      <c r="E26" s="100"/>
      <c r="F26" s="124">
        <v>0</v>
      </c>
      <c r="G26" s="124">
        <v>0</v>
      </c>
      <c r="H26" s="124">
        <v>0</v>
      </c>
      <c r="I26" s="124">
        <v>0</v>
      </c>
      <c r="J26" s="124">
        <v>0</v>
      </c>
    </row>
    <row r="27" spans="1:10" ht="10.5" customHeight="1">
      <c r="A27" s="96"/>
      <c r="E27" s="47"/>
      <c r="F27" s="116"/>
      <c r="G27" s="150"/>
      <c r="H27" s="150"/>
      <c r="I27" s="150"/>
      <c r="J27" s="150"/>
    </row>
    <row r="28" spans="1:10" ht="10.5" customHeight="1">
      <c r="A28" s="96" t="s">
        <v>91</v>
      </c>
      <c r="B28" s="16" t="s">
        <v>92</v>
      </c>
      <c r="E28" s="47"/>
      <c r="F28" s="116"/>
      <c r="G28" s="150"/>
      <c r="H28" s="150"/>
      <c r="I28" s="150"/>
      <c r="J28" s="150"/>
    </row>
    <row r="29" spans="1:10" ht="10.5" customHeight="1">
      <c r="A29" s="96"/>
      <c r="D29" s="112" t="s">
        <v>26</v>
      </c>
      <c r="E29" s="47"/>
      <c r="F29" s="116">
        <v>0</v>
      </c>
      <c r="G29" s="116">
        <v>0</v>
      </c>
      <c r="H29" s="116">
        <v>0</v>
      </c>
      <c r="I29" s="116">
        <v>0</v>
      </c>
      <c r="J29" s="116">
        <v>0</v>
      </c>
    </row>
    <row r="30" spans="1:10" ht="10.5" customHeight="1">
      <c r="A30" s="96"/>
      <c r="D30" s="16" t="s">
        <v>32</v>
      </c>
      <c r="E30" s="47"/>
      <c r="F30" s="116">
        <v>0</v>
      </c>
      <c r="G30" s="116">
        <v>0</v>
      </c>
      <c r="H30" s="116">
        <v>0</v>
      </c>
      <c r="I30" s="116">
        <v>0</v>
      </c>
      <c r="J30" s="116">
        <v>0</v>
      </c>
    </row>
    <row r="31" spans="1:10" ht="10.5" customHeight="1">
      <c r="A31" s="96"/>
      <c r="D31" s="112" t="s">
        <v>33</v>
      </c>
      <c r="E31" s="101" t="s">
        <v>93</v>
      </c>
      <c r="F31" s="116" t="str">
        <f>'GR-Seite 2'!$G$42</f>
        <v>23,62</v>
      </c>
      <c r="G31" s="116" t="str">
        <f>'GR-Seite 2'!$G$42</f>
        <v>23,62</v>
      </c>
      <c r="H31" s="116" t="str">
        <f>'GR-Seite 2'!$G$42</f>
        <v>23,62</v>
      </c>
      <c r="I31" s="116" t="str">
        <f>'GR-Seite 2'!$G$42</f>
        <v>23,62</v>
      </c>
      <c r="J31" s="116" t="str">
        <f>'GR-Seite 2'!$G$42</f>
        <v>23,62</v>
      </c>
    </row>
    <row r="32" spans="1:10" ht="10.5" customHeight="1">
      <c r="A32" s="96"/>
      <c r="D32" s="112" t="s">
        <v>33</v>
      </c>
      <c r="E32" s="101" t="s">
        <v>94</v>
      </c>
      <c r="F32" s="116" t="str">
        <f>'GR-Seite 2'!$G$43</f>
        <v>52,48</v>
      </c>
      <c r="G32" s="116" t="str">
        <f>'GR-Seite 2'!$G$43</f>
        <v>52,48</v>
      </c>
      <c r="H32" s="116" t="str">
        <f>'GR-Seite 2'!$G$43</f>
        <v>52,48</v>
      </c>
      <c r="I32" s="116" t="str">
        <f>'GR-Seite 2'!$G$43</f>
        <v>52,48</v>
      </c>
      <c r="J32" s="116" t="str">
        <f>'GR-Seite 2'!$G$43</f>
        <v>52,48</v>
      </c>
    </row>
    <row r="33" spans="1:10" ht="10.5" customHeight="1">
      <c r="A33" s="96"/>
      <c r="D33" s="112" t="s">
        <v>99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</row>
    <row r="34" spans="1:10" ht="10.5" customHeight="1">
      <c r="A34" s="126"/>
      <c r="B34" s="65"/>
      <c r="C34" s="65"/>
      <c r="D34" s="125" t="s">
        <v>37</v>
      </c>
      <c r="E34" s="65"/>
      <c r="F34" s="124">
        <f>'GR-Seite 2'!$G$49</f>
        <v>5.25</v>
      </c>
      <c r="G34" s="124">
        <f>'GR-Seite 2'!$G$49</f>
        <v>5.25</v>
      </c>
      <c r="H34" s="124">
        <f>'GR-Seite 2'!$G$49</f>
        <v>5.25</v>
      </c>
      <c r="I34" s="124">
        <f>'GR-Seite 2'!$G$49</f>
        <v>5.25</v>
      </c>
      <c r="J34" s="124">
        <f>'GR-Seite 2'!$G$49</f>
        <v>5.25</v>
      </c>
    </row>
    <row r="35" spans="1:10" ht="10.5" customHeight="1">
      <c r="A35" s="96"/>
      <c r="F35" s="116"/>
      <c r="G35" s="150"/>
      <c r="H35" s="150"/>
      <c r="I35" s="150"/>
      <c r="J35" s="150"/>
    </row>
    <row r="36" spans="1:10" ht="10.5" customHeight="1">
      <c r="A36" s="126" t="s">
        <v>95</v>
      </c>
      <c r="B36" s="99" t="s">
        <v>96</v>
      </c>
      <c r="C36" s="65"/>
      <c r="D36" s="122"/>
      <c r="E36" s="65"/>
      <c r="F36" s="124">
        <v>0</v>
      </c>
      <c r="G36" s="124">
        <v>0</v>
      </c>
      <c r="H36" s="124">
        <v>0</v>
      </c>
      <c r="I36" s="124">
        <v>0</v>
      </c>
      <c r="J36" s="124">
        <v>0</v>
      </c>
    </row>
    <row r="37" spans="1:10" ht="10.5" customHeight="1">
      <c r="A37" s="96"/>
      <c r="F37" s="116"/>
      <c r="G37" s="150"/>
      <c r="H37" s="150"/>
      <c r="I37" s="150"/>
      <c r="J37" s="150"/>
    </row>
    <row r="38" spans="1:10" ht="10.5" customHeight="1">
      <c r="A38" s="126" t="s">
        <v>98</v>
      </c>
      <c r="B38" s="99" t="s">
        <v>97</v>
      </c>
      <c r="C38" s="65"/>
      <c r="D38" s="122"/>
      <c r="E38" s="65"/>
      <c r="F38" s="124">
        <f>'GR-Seite 3'!$H$33</f>
        <v>341.11</v>
      </c>
      <c r="G38" s="124">
        <f>'GR-Seite 3'!$H$33</f>
        <v>341.11</v>
      </c>
      <c r="H38" s="124">
        <f>'GR-Seite 3'!$H$33</f>
        <v>341.11</v>
      </c>
      <c r="I38" s="124">
        <f>'GR-Seite 3'!$H$33</f>
        <v>341.11</v>
      </c>
      <c r="J38" s="124">
        <f>'GR-Seite 3'!$H$33</f>
        <v>341.11</v>
      </c>
    </row>
  </sheetData>
  <mergeCells count="2">
    <mergeCell ref="F1:J1"/>
    <mergeCell ref="B2:E2"/>
  </mergeCells>
  <printOptions/>
  <pageMargins left="0.6" right="0.59" top="0.43" bottom="0.18" header="0.19" footer="0.28"/>
  <pageSetup horizontalDpi="300" verticalDpi="300" orientation="landscape" paperSize="9" r:id="rId1"/>
  <headerFooter alignWithMargins="0">
    <oddHeader>&amp;L&amp;"Arial,Fett"&amp;11SenBJS IIE/IIA&amp;C&amp;"Arial,Fett"&amp;14Gesamtkosten&amp;R&amp;8&amp;A
&amp;D&amp;10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L4" sqref="L4"/>
    </sheetView>
  </sheetViews>
  <sheetFormatPr defaultColWidth="11.421875" defaultRowHeight="12.75"/>
  <cols>
    <col min="1" max="1" width="2.57421875" style="94" customWidth="1"/>
    <col min="4" max="4" width="17.57421875" style="102" customWidth="1"/>
    <col min="5" max="5" width="12.140625" style="0" customWidth="1"/>
    <col min="6" max="12" width="11.7109375" style="0" customWidth="1"/>
  </cols>
  <sheetData>
    <row r="1" spans="2:12" ht="12.75">
      <c r="B1" s="133" t="s">
        <v>67</v>
      </c>
      <c r="C1" s="134">
        <f>'GR-Seite 1a'!B1</f>
        <v>38323</v>
      </c>
      <c r="D1" s="135" t="s">
        <v>62</v>
      </c>
      <c r="F1" s="169" t="s">
        <v>80</v>
      </c>
      <c r="G1" s="170"/>
      <c r="H1" s="170"/>
      <c r="I1" s="170"/>
      <c r="J1" s="170"/>
      <c r="K1" s="170"/>
      <c r="L1" s="170"/>
    </row>
    <row r="2" spans="1:12" s="107" customFormat="1" ht="44.25" customHeight="1">
      <c r="A2" s="111"/>
      <c r="B2" s="171" t="s">
        <v>131</v>
      </c>
      <c r="C2" s="172"/>
      <c r="D2" s="172"/>
      <c r="E2" s="172"/>
      <c r="F2" s="128" t="s">
        <v>102</v>
      </c>
      <c r="G2" s="128" t="s">
        <v>103</v>
      </c>
      <c r="H2" s="128" t="s">
        <v>104</v>
      </c>
      <c r="I2" s="128" t="s">
        <v>105</v>
      </c>
      <c r="J2" s="128" t="s">
        <v>106</v>
      </c>
      <c r="K2" s="128" t="s">
        <v>107</v>
      </c>
      <c r="L2" s="128" t="s">
        <v>100</v>
      </c>
    </row>
    <row r="3" spans="1:12" ht="10.5" customHeight="1">
      <c r="A3" s="119" t="s">
        <v>84</v>
      </c>
      <c r="B3" s="97" t="s">
        <v>85</v>
      </c>
      <c r="C3" s="97"/>
      <c r="D3" s="120"/>
      <c r="E3" s="98" t="s">
        <v>62</v>
      </c>
      <c r="F3" s="115" t="s">
        <v>62</v>
      </c>
      <c r="G3" s="115"/>
      <c r="H3" s="118"/>
      <c r="I3" s="118"/>
      <c r="J3" s="118"/>
      <c r="K3" s="118"/>
      <c r="L3" s="118"/>
    </row>
    <row r="4" spans="1:12" ht="10.5" customHeight="1">
      <c r="A4" s="96"/>
      <c r="B4" t="s">
        <v>62</v>
      </c>
      <c r="C4" s="2"/>
      <c r="D4" s="108" t="s">
        <v>62</v>
      </c>
      <c r="E4" s="113" t="s">
        <v>57</v>
      </c>
      <c r="F4" s="116">
        <f>'GR-Seite 1b'!G7</f>
        <v>493.56</v>
      </c>
      <c r="G4" s="149">
        <f>'GR-Seite 1b'!G9</f>
        <v>460.76</v>
      </c>
      <c r="H4" s="149">
        <f>'GR-Seite 1b'!G11</f>
        <v>307.31</v>
      </c>
      <c r="I4" s="149">
        <f>'GR-Seite 1b'!G13</f>
        <v>208.52</v>
      </c>
      <c r="J4" s="149">
        <f>'GR-Seite 1b'!G15</f>
        <v>91.51</v>
      </c>
      <c r="K4" s="149">
        <f>'GR-Seite 1b'!G17</f>
        <v>55.07</v>
      </c>
      <c r="L4" s="149">
        <f>'GR-Seite 1b'!G22</f>
        <v>483.44</v>
      </c>
    </row>
    <row r="5" spans="1:12" ht="10.5" customHeight="1">
      <c r="A5" s="126"/>
      <c r="B5" s="121"/>
      <c r="C5" s="65"/>
      <c r="D5" s="122" t="s">
        <v>62</v>
      </c>
      <c r="E5" s="123" t="s">
        <v>58</v>
      </c>
      <c r="F5" s="124">
        <f>'GR-Seite 1b'!H7</f>
        <v>460.58</v>
      </c>
      <c r="G5" s="127">
        <f>'GR-Seite 1b'!H9</f>
        <v>429.56</v>
      </c>
      <c r="H5" s="127">
        <f>'GR-Seite 1b'!H11</f>
        <v>286.5</v>
      </c>
      <c r="I5" s="127">
        <f>'GR-Seite 1b'!H13</f>
        <v>194.23</v>
      </c>
      <c r="J5" s="127">
        <f>'GR-Seite 1b'!H15</f>
        <v>85.29</v>
      </c>
      <c r="K5" s="127">
        <f>'GR-Seite 1b'!H17</f>
        <v>51.18</v>
      </c>
      <c r="L5" s="127">
        <f>'GR-Seite 1b'!H22</f>
        <v>451.27</v>
      </c>
    </row>
    <row r="6" spans="1:12" ht="10.5" customHeight="1">
      <c r="A6" s="96"/>
      <c r="B6" s="52"/>
      <c r="C6" s="2"/>
      <c r="D6" s="108"/>
      <c r="E6" s="49"/>
      <c r="F6" s="116"/>
      <c r="G6" s="147"/>
      <c r="H6" s="150"/>
      <c r="I6" s="150"/>
      <c r="J6" s="150"/>
      <c r="K6" s="150"/>
      <c r="L6" s="150"/>
    </row>
    <row r="7" spans="1:12" ht="10.5" customHeight="1">
      <c r="A7" s="96"/>
      <c r="B7" s="16" t="s">
        <v>101</v>
      </c>
      <c r="E7" s="47"/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</row>
    <row r="8" spans="1:12" ht="10.5" customHeight="1">
      <c r="A8" s="126"/>
      <c r="B8" s="65"/>
      <c r="C8" s="65"/>
      <c r="D8" s="122"/>
      <c r="E8" s="123" t="s">
        <v>62</v>
      </c>
      <c r="F8" s="124" t="s">
        <v>62</v>
      </c>
      <c r="G8" s="124" t="s">
        <v>62</v>
      </c>
      <c r="H8" s="124" t="s">
        <v>62</v>
      </c>
      <c r="I8" s="124" t="s">
        <v>62</v>
      </c>
      <c r="J8" s="124" t="s">
        <v>62</v>
      </c>
      <c r="K8" s="124" t="s">
        <v>62</v>
      </c>
      <c r="L8" s="124" t="s">
        <v>62</v>
      </c>
    </row>
    <row r="9" spans="1:12" ht="10.5" customHeight="1">
      <c r="A9" s="96"/>
      <c r="E9" s="47"/>
      <c r="F9" s="116"/>
      <c r="G9" s="150"/>
      <c r="H9" s="150"/>
      <c r="I9" s="150"/>
      <c r="J9" s="150"/>
      <c r="K9" s="150"/>
      <c r="L9" s="150"/>
    </row>
    <row r="10" spans="1:12" ht="10.5" customHeight="1">
      <c r="A10" s="96" t="s">
        <v>87</v>
      </c>
      <c r="B10" s="110" t="s">
        <v>88</v>
      </c>
      <c r="E10" s="47"/>
      <c r="F10" s="116"/>
      <c r="G10" s="150"/>
      <c r="H10" s="150"/>
      <c r="I10" s="150"/>
      <c r="J10" s="150"/>
      <c r="K10" s="150"/>
      <c r="L10" s="150"/>
    </row>
    <row r="11" spans="1:12" ht="10.5" customHeight="1">
      <c r="A11" s="96"/>
      <c r="D11" s="108" t="s">
        <v>133</v>
      </c>
      <c r="E11" s="47"/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</row>
    <row r="12" spans="1:12" ht="10.5" customHeight="1">
      <c r="A12" s="126"/>
      <c r="B12" s="65"/>
      <c r="C12" s="65"/>
      <c r="D12" s="122" t="s">
        <v>132</v>
      </c>
      <c r="E12" s="100"/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</row>
    <row r="13" spans="1:12" ht="10.5" customHeight="1">
      <c r="A13" s="96"/>
      <c r="E13" s="47"/>
      <c r="F13" s="116"/>
      <c r="G13" s="150"/>
      <c r="H13" s="150"/>
      <c r="I13" s="150"/>
      <c r="J13" s="150"/>
      <c r="K13" s="150"/>
      <c r="L13" s="150"/>
    </row>
    <row r="14" spans="1:12" ht="10.5" customHeight="1">
      <c r="A14" s="126" t="s">
        <v>89</v>
      </c>
      <c r="B14" s="99" t="s">
        <v>90</v>
      </c>
      <c r="C14" s="65"/>
      <c r="D14" s="122"/>
      <c r="E14" s="100"/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</row>
    <row r="15" spans="1:12" ht="10.5" customHeight="1">
      <c r="A15" s="96"/>
      <c r="E15" s="47"/>
      <c r="F15" s="116"/>
      <c r="G15" s="150"/>
      <c r="H15" s="150"/>
      <c r="I15" s="150"/>
      <c r="J15" s="150"/>
      <c r="K15" s="150"/>
      <c r="L15" s="150"/>
    </row>
    <row r="16" spans="1:12" ht="10.5" customHeight="1">
      <c r="A16" s="96" t="s">
        <v>91</v>
      </c>
      <c r="B16" s="16" t="s">
        <v>92</v>
      </c>
      <c r="E16" s="47"/>
      <c r="F16" s="116"/>
      <c r="G16" s="150"/>
      <c r="H16" s="150"/>
      <c r="I16" s="150"/>
      <c r="J16" s="150"/>
      <c r="K16" s="150"/>
      <c r="L16" s="150"/>
    </row>
    <row r="17" spans="1:12" ht="10.5" customHeight="1">
      <c r="A17" s="96"/>
      <c r="D17" s="112" t="s">
        <v>26</v>
      </c>
      <c r="E17" s="47"/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</row>
    <row r="18" spans="1:12" ht="10.5" customHeight="1">
      <c r="A18" s="96"/>
      <c r="D18" s="16" t="s">
        <v>32</v>
      </c>
      <c r="E18" s="47"/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</row>
    <row r="19" spans="1:12" ht="10.5" customHeight="1">
      <c r="A19" s="96"/>
      <c r="D19" s="112" t="s">
        <v>33</v>
      </c>
      <c r="E19" s="101" t="s">
        <v>93</v>
      </c>
      <c r="F19" s="116">
        <f>'GR-Seite 2'!$G$42*9/12</f>
        <v>17.72</v>
      </c>
      <c r="G19" s="116">
        <f>'GR-Seite 2'!$G$42*9/12</f>
        <v>17.72</v>
      </c>
      <c r="H19" s="116">
        <f>'GR-Seite 2'!$G$42*9/12</f>
        <v>17.72</v>
      </c>
      <c r="I19" s="116">
        <f>'GR-Seite 2'!$G$42*9/12</f>
        <v>17.72</v>
      </c>
      <c r="J19" s="116">
        <f>'GR-Seite 2'!$G$42*9/12</f>
        <v>17.72</v>
      </c>
      <c r="K19" s="116">
        <f>'GR-Seite 2'!$G$42*9/12</f>
        <v>17.72</v>
      </c>
      <c r="L19" s="116">
        <f>'GR-Seite 2'!$G$42*3/12</f>
        <v>5.91</v>
      </c>
    </row>
    <row r="20" spans="1:12" ht="10.5" customHeight="1">
      <c r="A20" s="96"/>
      <c r="D20" s="112" t="s">
        <v>33</v>
      </c>
      <c r="E20" s="101" t="s">
        <v>94</v>
      </c>
      <c r="F20" s="116">
        <f>'GR-Seite 2'!$G$43*9/12</f>
        <v>39.36</v>
      </c>
      <c r="G20" s="116">
        <f>'GR-Seite 2'!$G$43*9/12</f>
        <v>39.36</v>
      </c>
      <c r="H20" s="116">
        <f>'GR-Seite 2'!$G$43*9/12</f>
        <v>39.36</v>
      </c>
      <c r="I20" s="116">
        <f>'GR-Seite 2'!$G$43*9/12</f>
        <v>39.36</v>
      </c>
      <c r="J20" s="116">
        <f>'GR-Seite 2'!$G$43*9/12</f>
        <v>39.36</v>
      </c>
      <c r="K20" s="116">
        <f>'GR-Seite 2'!$G$43*9/12</f>
        <v>39.36</v>
      </c>
      <c r="L20" s="116">
        <f>'GR-Seite 2'!$G$43*3/12</f>
        <v>13.12</v>
      </c>
    </row>
    <row r="21" spans="1:12" ht="10.5" customHeight="1">
      <c r="A21" s="96"/>
      <c r="D21" s="112" t="s">
        <v>99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</row>
    <row r="22" spans="1:12" ht="10.5" customHeight="1">
      <c r="A22" s="126"/>
      <c r="B22" s="65"/>
      <c r="C22" s="65"/>
      <c r="D22" s="125" t="s">
        <v>37</v>
      </c>
      <c r="E22" s="65"/>
      <c r="F22" s="124">
        <f>'GR-Seite 2'!$G$49*9/12</f>
        <v>3.94</v>
      </c>
      <c r="G22" s="124">
        <f>'GR-Seite 2'!$G$49*9/12</f>
        <v>3.94</v>
      </c>
      <c r="H22" s="124">
        <f>'GR-Seite 2'!$G$49*9/12</f>
        <v>3.94</v>
      </c>
      <c r="I22" s="124">
        <f>'GR-Seite 2'!$G$49*9/12</f>
        <v>3.94</v>
      </c>
      <c r="J22" s="124">
        <f>'GR-Seite 2'!$G$49*9/12</f>
        <v>3.94</v>
      </c>
      <c r="K22" s="124">
        <f>'GR-Seite 2'!$G$49*9/12</f>
        <v>3.94</v>
      </c>
      <c r="L22" s="124">
        <f>'GR-Seite 2'!$G$49*3/12</f>
        <v>1.31</v>
      </c>
    </row>
    <row r="23" spans="1:12" ht="10.5" customHeight="1">
      <c r="A23" s="96"/>
      <c r="F23" s="116"/>
      <c r="G23" s="150"/>
      <c r="H23" s="150"/>
      <c r="I23" s="150"/>
      <c r="J23" s="150"/>
      <c r="K23" s="150"/>
      <c r="L23" s="150"/>
    </row>
    <row r="24" spans="1:12" ht="10.5" customHeight="1">
      <c r="A24" s="126" t="s">
        <v>95</v>
      </c>
      <c r="B24" s="99" t="s">
        <v>96</v>
      </c>
      <c r="C24" s="65"/>
      <c r="D24" s="122"/>
      <c r="E24" s="65"/>
      <c r="F24" s="124">
        <v>0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</row>
    <row r="25" spans="1:12" ht="10.5" customHeight="1">
      <c r="A25" s="96"/>
      <c r="B25" s="97"/>
      <c r="F25" s="116"/>
      <c r="G25" s="150"/>
      <c r="H25" s="150"/>
      <c r="I25" s="150"/>
      <c r="J25" s="150"/>
      <c r="K25" s="150"/>
      <c r="L25" s="150"/>
    </row>
    <row r="26" spans="1:12" ht="10.5" customHeight="1">
      <c r="A26" s="126" t="s">
        <v>98</v>
      </c>
      <c r="B26" s="99" t="s">
        <v>97</v>
      </c>
      <c r="C26" s="65"/>
      <c r="D26" s="122"/>
      <c r="E26" s="65"/>
      <c r="F26" s="124">
        <f>'GR-Seite 3'!$H$35</f>
        <v>13</v>
      </c>
      <c r="G26" s="124">
        <f>'GR-Seite 3'!$H$35</f>
        <v>13</v>
      </c>
      <c r="H26" s="124">
        <f>'GR-Seite 3'!$H$35</f>
        <v>13</v>
      </c>
      <c r="I26" s="124">
        <f>'GR-Seite 3'!$H$35</f>
        <v>13</v>
      </c>
      <c r="J26" s="124">
        <f>'GR-Seite 3'!$H$35</f>
        <v>13</v>
      </c>
      <c r="K26" s="124">
        <f>'GR-Seite 3'!$H$35</f>
        <v>13</v>
      </c>
      <c r="L26" s="124">
        <f>'GR-Seite 3'!$H$35</f>
        <v>13</v>
      </c>
    </row>
  </sheetData>
  <mergeCells count="2">
    <mergeCell ref="B2:E2"/>
    <mergeCell ref="F1:L1"/>
  </mergeCells>
  <printOptions/>
  <pageMargins left="0.5905511811023623" right="0.44" top="0.4330708661417323" bottom="0.1968503937007874" header="0.1968503937007874" footer="0.2755905511811024"/>
  <pageSetup horizontalDpi="300" verticalDpi="300" orientation="landscape" paperSize="9" r:id="rId1"/>
  <headerFooter alignWithMargins="0">
    <oddHeader>&amp;L&amp;"Arial,Fett"&amp;11SenBJS IIE/IIA&amp;C&amp;"Arial,Fett"&amp;14Gesamtkosten&amp;R&amp;8&amp;A
&amp;D&amp;10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IuK</dc:creator>
  <cp:keywords/>
  <dc:description/>
  <cp:lastModifiedBy>Roland Kern</cp:lastModifiedBy>
  <cp:lastPrinted>2004-12-06T16:37:45Z</cp:lastPrinted>
  <dcterms:created xsi:type="dcterms:W3CDTF">2002-09-12T15:46:26Z</dcterms:created>
  <dcterms:modified xsi:type="dcterms:W3CDTF">2004-12-03T10:24:00Z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